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TRANSPARENCIA 2021\septiembre 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Hoja1!$A$1:$P$104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B84" i="1"/>
  <c r="P83" i="1"/>
  <c r="L82" i="1"/>
  <c r="K82" i="1"/>
  <c r="J82" i="1"/>
  <c r="I82" i="1"/>
  <c r="H82" i="1"/>
  <c r="G82" i="1"/>
  <c r="F82" i="1"/>
  <c r="P82" i="1" s="1"/>
  <c r="E82" i="1"/>
  <c r="P81" i="1"/>
  <c r="P80" i="1"/>
  <c r="L79" i="1"/>
  <c r="K79" i="1"/>
  <c r="J79" i="1"/>
  <c r="I79" i="1"/>
  <c r="H79" i="1"/>
  <c r="G79" i="1"/>
  <c r="F79" i="1"/>
  <c r="P79" i="1" s="1"/>
  <c r="E79" i="1"/>
  <c r="D78" i="1"/>
  <c r="P78" i="1" s="1"/>
  <c r="P77" i="1"/>
  <c r="L76" i="1"/>
  <c r="K76" i="1"/>
  <c r="J76" i="1"/>
  <c r="I76" i="1"/>
  <c r="H76" i="1"/>
  <c r="G76" i="1"/>
  <c r="F76" i="1"/>
  <c r="E76" i="1"/>
  <c r="P76" i="1" s="1"/>
  <c r="P74" i="1"/>
  <c r="P73" i="1"/>
  <c r="P72" i="1"/>
  <c r="L71" i="1"/>
  <c r="K71" i="1"/>
  <c r="J71" i="1"/>
  <c r="I71" i="1"/>
  <c r="H71" i="1"/>
  <c r="G71" i="1"/>
  <c r="F71" i="1"/>
  <c r="E71" i="1"/>
  <c r="D71" i="1"/>
  <c r="P71" i="1" s="1"/>
  <c r="P70" i="1"/>
  <c r="P69" i="1"/>
  <c r="L68" i="1"/>
  <c r="K68" i="1"/>
  <c r="J68" i="1"/>
  <c r="I68" i="1"/>
  <c r="H68" i="1"/>
  <c r="G68" i="1"/>
  <c r="F68" i="1"/>
  <c r="E68" i="1"/>
  <c r="P68" i="1" s="1"/>
  <c r="D68" i="1"/>
  <c r="P67" i="1"/>
  <c r="P66" i="1"/>
  <c r="P65" i="1"/>
  <c r="P64" i="1"/>
  <c r="L63" i="1"/>
  <c r="K63" i="1"/>
  <c r="J63" i="1"/>
  <c r="I63" i="1"/>
  <c r="H63" i="1"/>
  <c r="G63" i="1"/>
  <c r="F63" i="1"/>
  <c r="E63" i="1"/>
  <c r="D63" i="1"/>
  <c r="P63" i="1" s="1"/>
  <c r="P62" i="1"/>
  <c r="P61" i="1"/>
  <c r="P60" i="1"/>
  <c r="P59" i="1"/>
  <c r="P58" i="1"/>
  <c r="P57" i="1"/>
  <c r="P56" i="1"/>
  <c r="P55" i="1"/>
  <c r="P54" i="1"/>
  <c r="L53" i="1"/>
  <c r="K53" i="1"/>
  <c r="J53" i="1"/>
  <c r="I53" i="1"/>
  <c r="H53" i="1"/>
  <c r="G53" i="1"/>
  <c r="F53" i="1"/>
  <c r="E53" i="1"/>
  <c r="D53" i="1"/>
  <c r="P53" i="1" s="1"/>
  <c r="P52" i="1"/>
  <c r="P51" i="1"/>
  <c r="P50" i="1"/>
  <c r="P49" i="1"/>
  <c r="P48" i="1"/>
  <c r="P47" i="1"/>
  <c r="P46" i="1"/>
  <c r="L45" i="1"/>
  <c r="K45" i="1"/>
  <c r="J45" i="1"/>
  <c r="I45" i="1"/>
  <c r="H45" i="1"/>
  <c r="G45" i="1"/>
  <c r="F45" i="1"/>
  <c r="P45" i="1" s="1"/>
  <c r="E45" i="1"/>
  <c r="D45" i="1"/>
  <c r="P44" i="1"/>
  <c r="P43" i="1"/>
  <c r="P42" i="1"/>
  <c r="P41" i="1"/>
  <c r="P40" i="1"/>
  <c r="P39" i="1"/>
  <c r="P38" i="1"/>
  <c r="L37" i="1"/>
  <c r="K37" i="1"/>
  <c r="J37" i="1"/>
  <c r="I37" i="1"/>
  <c r="H37" i="1"/>
  <c r="G37" i="1"/>
  <c r="F37" i="1"/>
  <c r="E37" i="1"/>
  <c r="D37" i="1"/>
  <c r="P37" i="1" s="1"/>
  <c r="P36" i="1"/>
  <c r="P35" i="1"/>
  <c r="P34" i="1"/>
  <c r="P33" i="1"/>
  <c r="P32" i="1"/>
  <c r="P31" i="1"/>
  <c r="P30" i="1"/>
  <c r="P29" i="1"/>
  <c r="P28" i="1"/>
  <c r="L27" i="1"/>
  <c r="K27" i="1"/>
  <c r="J27" i="1"/>
  <c r="I27" i="1"/>
  <c r="H27" i="1"/>
  <c r="G27" i="1"/>
  <c r="F27" i="1"/>
  <c r="E27" i="1"/>
  <c r="D27" i="1"/>
  <c r="P27" i="1" s="1"/>
  <c r="P26" i="1"/>
  <c r="P25" i="1"/>
  <c r="P24" i="1"/>
  <c r="P23" i="1"/>
  <c r="P22" i="1"/>
  <c r="P21" i="1"/>
  <c r="P20" i="1"/>
  <c r="P19" i="1"/>
  <c r="O17" i="1"/>
  <c r="N17" i="1"/>
  <c r="L17" i="1"/>
  <c r="K17" i="1"/>
  <c r="J17" i="1"/>
  <c r="I17" i="1"/>
  <c r="H17" i="1"/>
  <c r="G17" i="1"/>
  <c r="F17" i="1"/>
  <c r="E17" i="1"/>
  <c r="D17" i="1"/>
  <c r="P16" i="1"/>
  <c r="P15" i="1"/>
  <c r="P14" i="1"/>
  <c r="P18" i="1" s="1"/>
  <c r="P13" i="1"/>
  <c r="P12" i="1"/>
  <c r="O11" i="1"/>
  <c r="O84" i="1" s="1"/>
  <c r="N11" i="1"/>
  <c r="N84" i="1" s="1"/>
  <c r="L11" i="1"/>
  <c r="L84" i="1" s="1"/>
  <c r="K11" i="1"/>
  <c r="K84" i="1" s="1"/>
  <c r="J11" i="1"/>
  <c r="J84" i="1" s="1"/>
  <c r="I11" i="1"/>
  <c r="I84" i="1" s="1"/>
  <c r="H11" i="1"/>
  <c r="H84" i="1" s="1"/>
  <c r="G11" i="1"/>
  <c r="G84" i="1" s="1"/>
  <c r="F11" i="1"/>
  <c r="F84" i="1" s="1"/>
  <c r="E11" i="1"/>
  <c r="E84" i="1" s="1"/>
  <c r="D11" i="1"/>
  <c r="D84" i="1" s="1"/>
  <c r="P17" i="1" l="1"/>
  <c r="P11" i="1"/>
  <c r="P84" i="1" s="1"/>
</calcChain>
</file>

<file path=xl/sharedStrings.xml><?xml version="1.0" encoding="utf-8"?>
<sst xmlns="http://schemas.openxmlformats.org/spreadsheetml/2006/main" count="101" uniqueCount="101">
  <si>
    <t>INSTITUTO DE AUXILIO Y VIVIENDAS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</si>
  <si>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</si>
  <si>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</si>
  <si>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</si>
  <si>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</si>
  <si>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</si>
  <si>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</si>
  <si>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</si>
  <si>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</si>
  <si>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</si>
  <si>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</si>
  <si>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</si>
  <si>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</si>
  <si>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</si>
  <si>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</si>
  <si>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</si>
  <si>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</si>
  <si>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</si>
  <si>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</si>
  <si>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</si>
  <si>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</si>
  <si>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</si>
  <si>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</si>
  <si>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</si>
  <si>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</si>
  <si>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</si>
  <si>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</si>
  <si>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</si>
  <si>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</si>
  <si>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</si>
  <si>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</si>
  <si>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</si>
  <si>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</si>
  <si>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</si>
  <si>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</si>
  <si>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</si>
  <si>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</si>
  <si>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</si>
  <si>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</si>
  <si>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</si>
  <si>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</si>
  <si>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</si>
  <si>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</si>
  <si>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</si>
  <si>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</si>
  <si>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</si>
  <si>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</si>
  <si>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</si>
  <si>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</si>
  <si>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</si>
  <si>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</si>
  <si>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</si>
  <si>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</si>
  <si>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</si>
  <si>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</si>
  <si>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</si>
  <si>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</si>
  <si>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</si>
  <si>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</si>
  <si>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</si>
  <si>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</si>
  <si>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</si>
  <si>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</si>
  <si>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</si>
  <si>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</si>
  <si>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</si>
  <si>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</si>
  <si>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</si>
  <si>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</si>
  <si>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</si>
  <si>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</si>
  <si>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</si>
  <si>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</si>
  <si>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</si>
  <si>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</si>
  <si>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</si>
  <si>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</si>
  <si>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</si>
  <si>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</si>
  <si>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</si>
  <si>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</si>
  <si>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</si>
  <si>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</si>
  <si>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</si>
  <si>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</si>
  <si>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</si>
  <si>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</si>
  <si>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</si>
  <si>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</si>
  <si>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</si>
  <si>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</si>
  <si>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</si>
  <si>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</si>
  <si>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</si>
  <si>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</si>
  <si>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</si>
  <si>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Nota: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</si>
  <si>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</si>
  <si>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</si>
  <si>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 xml:space="preserve">    Total Devengado: Son los recursos financieros que surgen con la obligacion de pago por la recepcicón de conformidad de obras, bienes y servicios oportunamente</t>
  </si>
  <si>
    <t xml:space="preserve">    contratados o, en los casos de gastos sin contraprestacion,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</si>
</sst>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7" fillId="0" borderId="0" xfId="0" applyFont="1"/>
    <xf numFmtId="166" fontId="0" fillId="0" borderId="0" xfId="0" applyNumberFormat="1"/>
    <xf numFmtId="0" fontId="7" fillId="0" borderId="0" xfId="0" applyFont="1" applyAlignment="1">
      <alignment horizontal="left" indent="2"/>
    </xf>
    <xf numFmtId="0" fontId="4" fillId="0" borderId="0" xfId="0" applyFont="1"/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/>
    </xf>
    <xf numFmtId="165" fontId="9" fillId="0" borderId="8" xfId="0" applyNumberFormat="1" applyFont="1" applyBorder="1"/>
    <xf numFmtId="165" fontId="9" fillId="0" borderId="9" xfId="0" applyNumberFormat="1" applyFont="1" applyBorder="1"/>
    <xf numFmtId="164" fontId="9" fillId="0" borderId="9" xfId="1" applyFont="1" applyBorder="1" applyAlignment="1">
      <alignment horizontal="right" vertical="center" wrapText="1"/>
    </xf>
    <xf numFmtId="0" fontId="9" fillId="0" borderId="0" xfId="0" applyFont="1" applyAlignment="1">
      <alignment horizontal="left" indent="1"/>
    </xf>
    <xf numFmtId="165" fontId="9" fillId="0" borderId="0" xfId="0" applyNumberFormat="1" applyFont="1"/>
    <xf numFmtId="41" fontId="9" fillId="0" borderId="0" xfId="1" applyNumberFormat="1" applyFont="1" applyBorder="1" applyAlignment="1">
      <alignment horizontal="right" vertical="center" wrapText="1"/>
    </xf>
    <xf numFmtId="41" fontId="9" fillId="0" borderId="0" xfId="0" applyNumberFormat="1" applyFont="1"/>
    <xf numFmtId="0" fontId="4" fillId="0" borderId="0" xfId="0" applyFont="1" applyAlignment="1">
      <alignment horizontal="left" indent="2"/>
    </xf>
    <xf numFmtId="164" fontId="4" fillId="0" borderId="0" xfId="1" applyFont="1"/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/>
    <xf numFmtId="165" fontId="4" fillId="0" borderId="0" xfId="0" applyNumberFormat="1" applyFont="1"/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/>
    <xf numFmtId="0" fontId="8" fillId="0" borderId="0" xfId="0" applyFont="1" applyAlignment="1">
      <alignment horizontal="left"/>
    </xf>
    <xf numFmtId="165" fontId="10" fillId="0" borderId="0" xfId="0" applyNumberFormat="1" applyFont="1"/>
    <xf numFmtId="165" fontId="8" fillId="0" borderId="0" xfId="0" applyNumberFormat="1" applyFont="1"/>
    <xf numFmtId="3" fontId="8" fillId="4" borderId="0" xfId="0" applyNumberFormat="1" applyFont="1" applyFill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164" fontId="8" fillId="0" borderId="0" xfId="1" applyFont="1" applyBorder="1"/>
    <xf numFmtId="165" fontId="11" fillId="0" borderId="0" xfId="0" applyNumberFormat="1" applyFont="1"/>
    <xf numFmtId="0" fontId="8" fillId="2" borderId="10" xfId="0" applyFont="1" applyFill="1" applyBorder="1" applyAlignment="1">
      <alignment vertical="center"/>
    </xf>
    <xf numFmtId="164" fontId="8" fillId="2" borderId="10" xfId="1" applyFont="1" applyFill="1" applyBorder="1"/>
    <xf numFmtId="164" fontId="8" fillId="2" borderId="0" xfId="1" applyFont="1" applyFill="1" applyBorder="1"/>
    <xf numFmtId="166" fontId="8" fillId="2" borderId="10" xfId="1" applyNumberFormat="1" applyFont="1" applyFill="1" applyBorder="1"/>
    <xf numFmtId="165" fontId="8" fillId="2" borderId="10" xfId="0" applyNumberFormat="1" applyFont="1" applyFill="1" applyBorder="1"/>
    <xf numFmtId="0" fontId="4" fillId="0" borderId="0" xfId="0" applyFont="1" applyBorder="1" applyAlignment="1">
      <alignment horizontal="left" indent="2"/>
    </xf>
    <xf numFmtId="165" fontId="4" fillId="0" borderId="0" xfId="0" applyNumberFormat="1" applyFont="1" applyBorder="1"/>
    <xf numFmtId="164" fontId="4" fillId="0" borderId="0" xfId="1" applyFont="1" applyBorder="1"/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3" fontId="4" fillId="0" borderId="0" xfId="0" applyNumberFormat="1" applyFont="1" applyBorder="1"/>
    <xf numFmtId="0" fontId="9" fillId="0" borderId="0" xfId="0" applyFont="1" applyBorder="1" applyAlignment="1">
      <alignment horizontal="left" indent="1"/>
    </xf>
    <xf numFmtId="165" fontId="9" fillId="0" borderId="0" xfId="0" applyNumberFormat="1" applyFont="1" applyBorder="1"/>
    <xf numFmtId="3" fontId="9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2" borderId="2" xfId="0" applyFont="1" applyFill="1" applyBorder="1" applyAlignment="1">
      <alignment horizontal="left" vertical="center"/>
    </xf>
    <xf numFmtId="164" fontId="8" fillId="2" borderId="2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</xdr:row>
      <xdr:rowOff>238126</xdr:rowOff>
    </xdr:from>
    <xdr:to>
      <xdr:col>0</xdr:col>
      <xdr:colOff>2686050</xdr:colOff>
      <xdr:row>4</xdr:row>
      <xdr:rowOff>133351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475ACF21-2EF9-4BF8-A7C7-AF35AC0D60EB}"/>
            </a:ext>
          </a:extLst>
        </xdr:cNvPr>
        <xdr:cNvSpPr txBox="1"/>
      </xdr:nvSpPr>
      <xdr:spPr>
        <a:xfrm>
          <a:off x="9524" y="428626"/>
          <a:ext cx="2676526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308341</xdr:colOff>
      <xdr:row>1</xdr:row>
      <xdr:rowOff>310956</xdr:rowOff>
    </xdr:from>
    <xdr:to>
      <xdr:col>0</xdr:col>
      <xdr:colOff>2343150</xdr:colOff>
      <xdr:row>4</xdr:row>
      <xdr:rowOff>9524</xdr:rowOff>
    </xdr:to>
    <xdr:pic>
      <xdr:nvPicPr>
        <xdr:cNvPr id="3" name="Imagen 47">
          <a:extLst>
            <a:ext uri="{FF2B5EF4-FFF2-40B4-BE49-F238E27FC236}">
              <a16:creationId xmlns:a16="http://schemas.microsoft.com/office/drawing/2014/main" xmlns="" id="{A561EA0B-355B-4D56-BD30-B4BEBD30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341" y="501456"/>
          <a:ext cx="2034809" cy="527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9"/>
  <sheetViews>
    <sheetView tabSelected="1" zoomScaleNormal="100" zoomScaleSheetLayoutView="82" workbookViewId="0">
      <selection activeCell="C45" sqref="C45"/>
    </sheetView>
  </sheetViews>
  <sheetFormatPr baseColWidth="10" defaultRowHeight="15" x14ac:dyDescent="0.25"/>
  <cols>
    <col min="1" max="1" width="47" customWidth="1"/>
    <col min="2" max="2" width="17.7109375" customWidth="1"/>
    <col min="3" max="3" width="17.42578125" customWidth="1"/>
    <col min="4" max="4" width="16.85546875" customWidth="1"/>
    <col min="5" max="5" width="14" customWidth="1"/>
    <col min="6" max="6" width="14.5703125" customWidth="1"/>
    <col min="7" max="8" width="14.28515625" customWidth="1"/>
    <col min="9" max="9" width="14.7109375" customWidth="1"/>
    <col min="10" max="11" width="14.42578125" customWidth="1"/>
    <col min="12" max="12" width="13.7109375" customWidth="1"/>
    <col min="13" max="13" width="13.28515625" hidden="1" customWidth="1"/>
    <col min="14" max="15" width="11.42578125" hidden="1" customWidth="1"/>
    <col min="16" max="16" width="17.7109375" customWidth="1"/>
  </cols>
  <sheetData>
    <row r="2" spans="1:16" ht="28.5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21" x14ac:dyDescent="0.25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5.75" x14ac:dyDescent="0.25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5.75" x14ac:dyDescent="0.25">
      <c r="A5" s="51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.7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15.7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 x14ac:dyDescent="0.25">
      <c r="A8" s="53" t="s">
        <v>4</v>
      </c>
      <c r="B8" s="54" t="s">
        <v>5</v>
      </c>
      <c r="C8" s="54" t="s">
        <v>6</v>
      </c>
      <c r="D8" s="56" t="s">
        <v>7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15.75" x14ac:dyDescent="0.25">
      <c r="A9" s="53"/>
      <c r="B9" s="55"/>
      <c r="C9" s="55"/>
      <c r="D9" s="6" t="s">
        <v>8</v>
      </c>
      <c r="E9" s="6" t="s">
        <v>9</v>
      </c>
      <c r="F9" s="6" t="s">
        <v>10</v>
      </c>
      <c r="G9" s="6" t="s">
        <v>11</v>
      </c>
      <c r="H9" s="7" t="s">
        <v>12</v>
      </c>
      <c r="I9" s="6" t="s">
        <v>13</v>
      </c>
      <c r="J9" s="7" t="s">
        <v>14</v>
      </c>
      <c r="K9" s="6" t="s">
        <v>15</v>
      </c>
      <c r="L9" s="6" t="s">
        <v>16</v>
      </c>
      <c r="M9" s="6" t="s">
        <v>17</v>
      </c>
      <c r="N9" s="6" t="s">
        <v>18</v>
      </c>
      <c r="O9" s="7" t="s">
        <v>19</v>
      </c>
      <c r="P9" s="6" t="s">
        <v>20</v>
      </c>
    </row>
    <row r="10" spans="1:16" ht="15.75" x14ac:dyDescent="0.25">
      <c r="A10" s="8" t="s">
        <v>21</v>
      </c>
      <c r="B10" s="9"/>
      <c r="C10" s="9"/>
      <c r="D10" s="10"/>
      <c r="E10" s="1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.75" x14ac:dyDescent="0.25">
      <c r="A11" s="12" t="s">
        <v>22</v>
      </c>
      <c r="B11" s="13"/>
      <c r="C11" s="13"/>
      <c r="D11" s="14">
        <f>SUM(D12:D16)</f>
        <v>14470160</v>
      </c>
      <c r="E11" s="14">
        <f>SUM(E12:E16)</f>
        <v>14609243</v>
      </c>
      <c r="F11" s="14">
        <f t="shared" ref="F11:J11" si="0">SUM(F12:F16)</f>
        <v>14045633</v>
      </c>
      <c r="G11" s="14">
        <f t="shared" si="0"/>
        <v>13207569</v>
      </c>
      <c r="H11" s="14">
        <f t="shared" si="0"/>
        <v>14140358</v>
      </c>
      <c r="I11" s="14">
        <f t="shared" si="0"/>
        <v>14100524</v>
      </c>
      <c r="J11" s="14">
        <f t="shared" si="0"/>
        <v>16337027</v>
      </c>
      <c r="K11" s="14">
        <f>SUM(K12:K16)</f>
        <v>16343257</v>
      </c>
      <c r="L11" s="14">
        <f>SUM(L12:L16)</f>
        <v>15904226</v>
      </c>
      <c r="M11" s="14"/>
      <c r="N11" s="14">
        <f t="shared" ref="N11:O11" si="1">SUM(N12:N16)</f>
        <v>0</v>
      </c>
      <c r="O11" s="14">
        <f t="shared" si="1"/>
        <v>0</v>
      </c>
      <c r="P11" s="15">
        <f t="shared" ref="P11:P16" si="2">+D11+E11+F11+G11+H11+I11+J11+K11+L11+M11+N11+O11</f>
        <v>133157997</v>
      </c>
    </row>
    <row r="12" spans="1:16" ht="15.75" x14ac:dyDescent="0.25">
      <c r="A12" s="16" t="s">
        <v>23</v>
      </c>
      <c r="B12" s="17">
        <v>154326168</v>
      </c>
      <c r="C12" s="17">
        <v>171252048</v>
      </c>
      <c r="D12" s="18">
        <v>12049798</v>
      </c>
      <c r="E12" s="18">
        <v>12154329</v>
      </c>
      <c r="F12" s="18">
        <v>11629279</v>
      </c>
      <c r="G12" s="18">
        <v>10904410</v>
      </c>
      <c r="H12" s="18">
        <v>11733948</v>
      </c>
      <c r="I12" s="18">
        <v>11715884</v>
      </c>
      <c r="J12" s="18">
        <v>13654937</v>
      </c>
      <c r="K12" s="18">
        <v>13663780</v>
      </c>
      <c r="L12" s="18">
        <v>13281421</v>
      </c>
      <c r="M12" s="18"/>
      <c r="N12" s="5"/>
      <c r="O12" s="5"/>
      <c r="P12" s="19">
        <f t="shared" si="2"/>
        <v>110787786</v>
      </c>
    </row>
    <row r="13" spans="1:16" ht="15.75" x14ac:dyDescent="0.25">
      <c r="A13" s="16" t="s">
        <v>24</v>
      </c>
      <c r="B13" s="20">
        <v>10283000</v>
      </c>
      <c r="C13" s="17">
        <v>9623260</v>
      </c>
      <c r="D13" s="18">
        <v>556200</v>
      </c>
      <c r="E13" s="18">
        <v>575200</v>
      </c>
      <c r="F13" s="18">
        <v>616700</v>
      </c>
      <c r="G13" s="18">
        <v>614700</v>
      </c>
      <c r="H13" s="18">
        <v>620700</v>
      </c>
      <c r="I13" s="18">
        <v>601700</v>
      </c>
      <c r="J13" s="18">
        <v>601700</v>
      </c>
      <c r="K13" s="18">
        <v>594700</v>
      </c>
      <c r="L13" s="18">
        <v>596700</v>
      </c>
      <c r="M13" s="18"/>
      <c r="N13" s="5"/>
      <c r="O13" s="5"/>
      <c r="P13" s="19">
        <f t="shared" si="2"/>
        <v>5378300</v>
      </c>
    </row>
    <row r="14" spans="1:16" ht="15.75" x14ac:dyDescent="0.25">
      <c r="A14" s="16" t="s">
        <v>25</v>
      </c>
      <c r="B14" s="20">
        <v>360000</v>
      </c>
      <c r="C14" s="17">
        <v>360000</v>
      </c>
      <c r="D14" s="18">
        <v>30000</v>
      </c>
      <c r="E14" s="18">
        <v>30000</v>
      </c>
      <c r="F14" s="18">
        <v>30000</v>
      </c>
      <c r="G14" s="18">
        <v>30000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/>
      <c r="N14" s="5"/>
      <c r="O14" s="5"/>
      <c r="P14" s="19">
        <f t="shared" si="2"/>
        <v>120000</v>
      </c>
    </row>
    <row r="15" spans="1:16" ht="15.75" x14ac:dyDescent="0.25">
      <c r="A15" s="16" t="s">
        <v>26</v>
      </c>
      <c r="B15" s="20">
        <v>205000</v>
      </c>
      <c r="C15" s="17">
        <v>205000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5"/>
      <c r="O15" s="5"/>
      <c r="P15" s="19">
        <f t="shared" si="2"/>
        <v>0</v>
      </c>
    </row>
    <row r="16" spans="1:16" ht="15.75" x14ac:dyDescent="0.25">
      <c r="A16" s="16" t="s">
        <v>27</v>
      </c>
      <c r="B16" s="20">
        <v>21537360</v>
      </c>
      <c r="C16" s="17">
        <v>23961220</v>
      </c>
      <c r="D16" s="18">
        <v>1834162</v>
      </c>
      <c r="E16" s="18">
        <v>1849714</v>
      </c>
      <c r="F16" s="18">
        <v>1769654</v>
      </c>
      <c r="G16" s="18">
        <v>1658459</v>
      </c>
      <c r="H16" s="18">
        <v>1785710</v>
      </c>
      <c r="I16" s="18">
        <v>1782940</v>
      </c>
      <c r="J16" s="18">
        <v>2080390</v>
      </c>
      <c r="K16" s="18">
        <v>2084777</v>
      </c>
      <c r="L16" s="18">
        <v>2026105</v>
      </c>
      <c r="M16" s="18"/>
      <c r="N16" s="5"/>
      <c r="O16" s="5"/>
      <c r="P16" s="19">
        <f t="shared" si="2"/>
        <v>16871911</v>
      </c>
    </row>
    <row r="17" spans="1:16" ht="15.75" x14ac:dyDescent="0.25">
      <c r="A17" s="12" t="s">
        <v>28</v>
      </c>
      <c r="B17" s="13"/>
      <c r="C17" s="17"/>
      <c r="D17" s="21">
        <f t="shared" ref="D17" si="3">SUM(D18:D26)</f>
        <v>0</v>
      </c>
      <c r="E17" s="21">
        <f>SUM(E18:E26)</f>
        <v>760278</v>
      </c>
      <c r="F17" s="21">
        <f t="shared" ref="F17:J17" si="4">SUM(F18:F26)</f>
        <v>885211</v>
      </c>
      <c r="G17" s="21">
        <f t="shared" si="4"/>
        <v>709076</v>
      </c>
      <c r="H17" s="21">
        <f t="shared" si="4"/>
        <v>1638565</v>
      </c>
      <c r="I17" s="21">
        <f t="shared" si="4"/>
        <v>1736782</v>
      </c>
      <c r="J17" s="21">
        <f t="shared" si="4"/>
        <v>422637</v>
      </c>
      <c r="K17" s="21">
        <f>SUM(K18:K26)</f>
        <v>705837</v>
      </c>
      <c r="L17" s="21">
        <f>SUM(L18:L26)</f>
        <v>705837</v>
      </c>
      <c r="M17" s="21"/>
      <c r="N17" s="21">
        <f t="shared" ref="N17:P17" si="5">SUM(N18:N26)</f>
        <v>0</v>
      </c>
      <c r="O17" s="21">
        <f t="shared" si="5"/>
        <v>0</v>
      </c>
      <c r="P17" s="21">
        <f t="shared" si="5"/>
        <v>7684223</v>
      </c>
    </row>
    <row r="18" spans="1:16" ht="15.75" x14ac:dyDescent="0.25">
      <c r="A18" s="16" t="s">
        <v>29</v>
      </c>
      <c r="B18" s="20">
        <v>5140000</v>
      </c>
      <c r="C18" s="17">
        <v>5603877.46</v>
      </c>
      <c r="D18" s="18">
        <v>0</v>
      </c>
      <c r="E18" s="18">
        <v>760278</v>
      </c>
      <c r="F18" s="18">
        <v>885211</v>
      </c>
      <c r="G18" s="18">
        <v>709076</v>
      </c>
      <c r="H18" s="18">
        <v>932728</v>
      </c>
      <c r="I18" s="18">
        <v>747745</v>
      </c>
      <c r="J18" s="18">
        <v>0</v>
      </c>
      <c r="K18" s="18">
        <v>0</v>
      </c>
      <c r="L18" s="18">
        <v>0</v>
      </c>
      <c r="M18" s="18"/>
      <c r="N18" s="5"/>
      <c r="O18" s="5"/>
      <c r="P18" s="19">
        <f>+D18+E18+P14+F18+G18+H18+I18+J18+L18+K18+M18+N18+O18</f>
        <v>4155038</v>
      </c>
    </row>
    <row r="19" spans="1:16" ht="15.75" x14ac:dyDescent="0.25">
      <c r="A19" s="16" t="s">
        <v>30</v>
      </c>
      <c r="B19" s="20"/>
      <c r="C19" s="17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/>
      <c r="N19" s="5"/>
      <c r="O19" s="5"/>
      <c r="P19" s="19">
        <f t="shared" ref="P19:P45" si="6">+D19+E19+F19+G19+H19+I19+J19+K19+L19+M19+N19+O19</f>
        <v>0</v>
      </c>
    </row>
    <row r="20" spans="1:16" ht="15.75" x14ac:dyDescent="0.25">
      <c r="A20" s="16" t="s">
        <v>31</v>
      </c>
      <c r="B20" s="20"/>
      <c r="C20" s="17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5"/>
      <c r="O20" s="5"/>
      <c r="P20" s="19">
        <f t="shared" si="6"/>
        <v>0</v>
      </c>
    </row>
    <row r="21" spans="1:16" ht="15.75" x14ac:dyDescent="0.25">
      <c r="A21" s="16" t="s">
        <v>32</v>
      </c>
      <c r="B21" s="20"/>
      <c r="C21" s="17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5"/>
      <c r="O21" s="5"/>
      <c r="P21" s="19">
        <f t="shared" si="6"/>
        <v>0</v>
      </c>
    </row>
    <row r="22" spans="1:16" ht="15.75" x14ac:dyDescent="0.25">
      <c r="A22" s="16" t="s">
        <v>33</v>
      </c>
      <c r="B22" s="20">
        <v>0</v>
      </c>
      <c r="C22" s="17">
        <v>4300000</v>
      </c>
      <c r="D22" s="18">
        <v>0</v>
      </c>
      <c r="E22" s="18">
        <v>0</v>
      </c>
      <c r="F22" s="18">
        <v>0</v>
      </c>
      <c r="G22" s="18">
        <v>0</v>
      </c>
      <c r="H22" s="18">
        <v>422637</v>
      </c>
      <c r="I22" s="18">
        <v>422637</v>
      </c>
      <c r="J22" s="18">
        <v>422637</v>
      </c>
      <c r="K22" s="18">
        <v>422637</v>
      </c>
      <c r="L22" s="18">
        <v>422637</v>
      </c>
      <c r="M22" s="18"/>
      <c r="N22" s="5"/>
      <c r="O22" s="5"/>
      <c r="P22" s="19">
        <f t="shared" si="6"/>
        <v>2113185</v>
      </c>
    </row>
    <row r="23" spans="1:16" ht="15.75" x14ac:dyDescent="0.25">
      <c r="A23" s="16" t="s">
        <v>34</v>
      </c>
      <c r="B23" s="20"/>
      <c r="C23" s="17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/>
      <c r="N23" s="5"/>
      <c r="O23" s="5"/>
      <c r="P23" s="19">
        <f t="shared" si="6"/>
        <v>0</v>
      </c>
    </row>
    <row r="24" spans="1:16" ht="15.75" x14ac:dyDescent="0.25">
      <c r="A24" s="16" t="s">
        <v>35</v>
      </c>
      <c r="B24" s="20">
        <v>0</v>
      </c>
      <c r="C24" s="17">
        <v>4200000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5"/>
      <c r="O24" s="5"/>
      <c r="P24" s="19">
        <f t="shared" si="6"/>
        <v>0</v>
      </c>
    </row>
    <row r="25" spans="1:16" ht="15.75" x14ac:dyDescent="0.25">
      <c r="A25" s="16" t="s">
        <v>36</v>
      </c>
      <c r="B25" s="20">
        <v>0</v>
      </c>
      <c r="C25" s="17">
        <v>3850000</v>
      </c>
      <c r="D25" s="18">
        <v>0</v>
      </c>
      <c r="E25" s="18">
        <v>0</v>
      </c>
      <c r="F25" s="18">
        <v>0</v>
      </c>
      <c r="G25" s="18">
        <v>0</v>
      </c>
      <c r="H25" s="18">
        <v>283200</v>
      </c>
      <c r="I25" s="18">
        <v>566400</v>
      </c>
      <c r="J25" s="18">
        <v>0</v>
      </c>
      <c r="K25" s="18">
        <v>283200</v>
      </c>
      <c r="L25" s="18">
        <v>283200</v>
      </c>
      <c r="M25" s="18"/>
      <c r="N25" s="5"/>
      <c r="O25" s="5"/>
      <c r="P25" s="19">
        <f t="shared" si="6"/>
        <v>1416000</v>
      </c>
    </row>
    <row r="26" spans="1:16" ht="15.75" x14ac:dyDescent="0.25">
      <c r="A26" s="16" t="s">
        <v>37</v>
      </c>
      <c r="B26" s="20"/>
      <c r="C26" s="17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/>
      <c r="N26" s="5"/>
      <c r="O26" s="5"/>
      <c r="P26" s="19">
        <f t="shared" si="6"/>
        <v>0</v>
      </c>
    </row>
    <row r="27" spans="1:16" ht="15.75" x14ac:dyDescent="0.25">
      <c r="A27" s="12" t="s">
        <v>38</v>
      </c>
      <c r="B27" s="13"/>
      <c r="C27" s="17"/>
      <c r="D27" s="21">
        <f t="shared" ref="D27:J27" si="7">SUM(D28:D36)</f>
        <v>0</v>
      </c>
      <c r="E27" s="21">
        <f t="shared" si="7"/>
        <v>0</v>
      </c>
      <c r="F27" s="21">
        <f t="shared" si="7"/>
        <v>0</v>
      </c>
      <c r="G27" s="21">
        <f t="shared" si="7"/>
        <v>2950000</v>
      </c>
      <c r="H27" s="21">
        <f t="shared" si="7"/>
        <v>1970400</v>
      </c>
      <c r="I27" s="21">
        <f t="shared" si="7"/>
        <v>3186000</v>
      </c>
      <c r="J27" s="21">
        <f t="shared" si="7"/>
        <v>4281666</v>
      </c>
      <c r="K27" s="21">
        <f>SUM(K28:K36)</f>
        <v>1784160</v>
      </c>
      <c r="L27" s="21">
        <f>SUM(L28:L36)</f>
        <v>11914258</v>
      </c>
      <c r="M27" s="21"/>
      <c r="N27" s="5"/>
      <c r="O27" s="5"/>
      <c r="P27" s="22">
        <f t="shared" si="6"/>
        <v>26086484</v>
      </c>
    </row>
    <row r="28" spans="1:16" ht="15.75" x14ac:dyDescent="0.25">
      <c r="A28" s="16" t="s">
        <v>39</v>
      </c>
      <c r="B28" s="20">
        <v>12000000</v>
      </c>
      <c r="C28" s="17">
        <v>12000000</v>
      </c>
      <c r="D28" s="18">
        <v>0</v>
      </c>
      <c r="E28" s="18">
        <v>0</v>
      </c>
      <c r="F28" s="18">
        <v>0</v>
      </c>
      <c r="G28" s="18">
        <v>2950000</v>
      </c>
      <c r="H28" s="18">
        <v>1062000</v>
      </c>
      <c r="I28" s="18">
        <v>0</v>
      </c>
      <c r="J28" s="18">
        <v>0</v>
      </c>
      <c r="K28" s="18">
        <v>1784160</v>
      </c>
      <c r="L28" s="18">
        <v>4250358</v>
      </c>
      <c r="M28" s="5"/>
      <c r="N28" s="5"/>
      <c r="O28" s="5"/>
      <c r="P28" s="19">
        <f t="shared" si="6"/>
        <v>10046518</v>
      </c>
    </row>
    <row r="29" spans="1:16" ht="15.75" x14ac:dyDescent="0.25">
      <c r="A29" s="16" t="s">
        <v>40</v>
      </c>
      <c r="B29" s="20">
        <v>4500000</v>
      </c>
      <c r="C29" s="17">
        <v>2000000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/>
      <c r="N29" s="5"/>
      <c r="O29" s="5"/>
      <c r="P29" s="19">
        <f t="shared" si="6"/>
        <v>0</v>
      </c>
    </row>
    <row r="30" spans="1:16" ht="15.75" x14ac:dyDescent="0.25">
      <c r="A30" s="16" t="s">
        <v>41</v>
      </c>
      <c r="B30" s="20">
        <v>800000</v>
      </c>
      <c r="C30" s="17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/>
      <c r="N30" s="5"/>
      <c r="O30" s="5"/>
      <c r="P30" s="19">
        <f t="shared" si="6"/>
        <v>0</v>
      </c>
    </row>
    <row r="31" spans="1:16" ht="15.75" x14ac:dyDescent="0.25">
      <c r="A31" s="16" t="s">
        <v>42</v>
      </c>
      <c r="B31" s="20"/>
      <c r="C31" s="17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/>
      <c r="N31" s="5"/>
      <c r="O31" s="5"/>
      <c r="P31" s="19">
        <f t="shared" si="6"/>
        <v>0</v>
      </c>
    </row>
    <row r="32" spans="1:16" ht="15.75" x14ac:dyDescent="0.25">
      <c r="A32" s="16" t="s">
        <v>43</v>
      </c>
      <c r="B32" s="20"/>
      <c r="C32" s="17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/>
      <c r="N32" s="5"/>
      <c r="O32" s="5"/>
      <c r="P32" s="19">
        <f t="shared" si="6"/>
        <v>0</v>
      </c>
    </row>
    <row r="33" spans="1:16" ht="15.75" x14ac:dyDescent="0.25">
      <c r="A33" s="16" t="s">
        <v>44</v>
      </c>
      <c r="B33" s="20">
        <v>4000000</v>
      </c>
      <c r="C33" s="17">
        <v>4000000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3186000</v>
      </c>
      <c r="J33" s="18">
        <v>0</v>
      </c>
      <c r="K33" s="18">
        <v>0</v>
      </c>
      <c r="L33" s="18">
        <v>0</v>
      </c>
      <c r="M33" s="18"/>
      <c r="N33" s="5"/>
      <c r="O33" s="5"/>
      <c r="P33" s="19">
        <f t="shared" si="6"/>
        <v>3186000</v>
      </c>
    </row>
    <row r="34" spans="1:16" ht="15.75" x14ac:dyDescent="0.25">
      <c r="A34" s="16" t="s">
        <v>45</v>
      </c>
      <c r="B34" s="20">
        <v>0</v>
      </c>
      <c r="C34" s="17">
        <v>3633600</v>
      </c>
      <c r="D34" s="18">
        <v>0</v>
      </c>
      <c r="E34" s="18">
        <v>0</v>
      </c>
      <c r="F34" s="18">
        <v>0</v>
      </c>
      <c r="G34" s="18">
        <v>0</v>
      </c>
      <c r="H34" s="18">
        <v>908400</v>
      </c>
      <c r="I34" s="18">
        <v>0</v>
      </c>
      <c r="J34" s="18">
        <v>0</v>
      </c>
      <c r="K34" s="18">
        <v>0</v>
      </c>
      <c r="L34" s="18">
        <v>2725200</v>
      </c>
      <c r="M34" s="18"/>
      <c r="N34" s="5"/>
      <c r="O34" s="5"/>
      <c r="P34" s="19">
        <f t="shared" si="6"/>
        <v>3633600</v>
      </c>
    </row>
    <row r="35" spans="1:16" ht="15.75" x14ac:dyDescent="0.25">
      <c r="A35" s="16" t="s">
        <v>46</v>
      </c>
      <c r="B35" s="20"/>
      <c r="C35" s="17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/>
      <c r="N35" s="5"/>
      <c r="O35" s="5"/>
      <c r="P35" s="19">
        <f t="shared" si="6"/>
        <v>0</v>
      </c>
    </row>
    <row r="36" spans="1:16" ht="15.75" x14ac:dyDescent="0.25">
      <c r="A36" s="16" t="s">
        <v>47</v>
      </c>
      <c r="B36" s="20">
        <v>6810848</v>
      </c>
      <c r="C36" s="17">
        <v>17383423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4281666</v>
      </c>
      <c r="K36" s="18">
        <v>0</v>
      </c>
      <c r="L36" s="18">
        <v>4938700</v>
      </c>
      <c r="M36" s="18"/>
      <c r="N36" s="5"/>
      <c r="O36" s="5"/>
      <c r="P36" s="19">
        <f t="shared" si="6"/>
        <v>9220366</v>
      </c>
    </row>
    <row r="37" spans="1:16" ht="15.75" x14ac:dyDescent="0.25">
      <c r="A37" s="12" t="s">
        <v>48</v>
      </c>
      <c r="B37" s="13"/>
      <c r="C37" s="17"/>
      <c r="D37" s="21">
        <f t="shared" ref="D37:J37" si="8">SUM(D38:D44)</f>
        <v>1539023</v>
      </c>
      <c r="E37" s="21">
        <f t="shared" si="8"/>
        <v>1539023</v>
      </c>
      <c r="F37" s="21">
        <f t="shared" si="8"/>
        <v>1539023</v>
      </c>
      <c r="G37" s="21">
        <f t="shared" si="8"/>
        <v>1539024</v>
      </c>
      <c r="H37" s="21">
        <f t="shared" si="8"/>
        <v>1531023</v>
      </c>
      <c r="I37" s="21">
        <f t="shared" si="8"/>
        <v>1531023</v>
      </c>
      <c r="J37" s="21">
        <f t="shared" si="8"/>
        <v>1510247</v>
      </c>
      <c r="K37" s="21">
        <f>SUM(K38:K44)</f>
        <v>1494247</v>
      </c>
      <c r="L37" s="21">
        <f>SUM(L38:L44)</f>
        <v>1494247</v>
      </c>
      <c r="M37" s="21"/>
      <c r="N37" s="5"/>
      <c r="O37" s="5"/>
      <c r="P37" s="22">
        <f t="shared" si="6"/>
        <v>13716880</v>
      </c>
    </row>
    <row r="38" spans="1:16" ht="15.75" x14ac:dyDescent="0.25">
      <c r="A38" s="16" t="s">
        <v>49</v>
      </c>
      <c r="B38" s="20">
        <v>20821015</v>
      </c>
      <c r="C38" s="17">
        <v>19631015</v>
      </c>
      <c r="D38" s="18">
        <v>1539023</v>
      </c>
      <c r="E38" s="18">
        <v>1539023</v>
      </c>
      <c r="F38" s="18">
        <v>1539023</v>
      </c>
      <c r="G38" s="18">
        <v>1539024</v>
      </c>
      <c r="H38" s="18">
        <v>1531023</v>
      </c>
      <c r="I38" s="18">
        <v>1531023</v>
      </c>
      <c r="J38" s="18">
        <v>1510247</v>
      </c>
      <c r="K38" s="18">
        <v>1494247</v>
      </c>
      <c r="L38" s="18">
        <v>1494247</v>
      </c>
      <c r="M38" s="18"/>
      <c r="N38" s="5"/>
      <c r="O38" s="5"/>
      <c r="P38" s="19">
        <f t="shared" si="6"/>
        <v>13716880</v>
      </c>
    </row>
    <row r="39" spans="1:16" ht="15.75" x14ac:dyDescent="0.25">
      <c r="A39" s="16" t="s">
        <v>50</v>
      </c>
      <c r="B39" s="20"/>
      <c r="C39" s="17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/>
      <c r="N39" s="5"/>
      <c r="O39" s="5"/>
      <c r="P39" s="19">
        <f t="shared" si="6"/>
        <v>0</v>
      </c>
    </row>
    <row r="40" spans="1:16" ht="15.75" x14ac:dyDescent="0.25">
      <c r="A40" s="16" t="s">
        <v>51</v>
      </c>
      <c r="B40" s="20"/>
      <c r="C40" s="17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/>
      <c r="N40" s="5"/>
      <c r="O40" s="5"/>
      <c r="P40" s="19">
        <f t="shared" si="6"/>
        <v>0</v>
      </c>
    </row>
    <row r="41" spans="1:16" ht="15.75" x14ac:dyDescent="0.25">
      <c r="A41" s="16" t="s">
        <v>52</v>
      </c>
      <c r="B41" s="20"/>
      <c r="C41" s="17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/>
      <c r="N41" s="5"/>
      <c r="O41" s="5"/>
      <c r="P41" s="19">
        <f t="shared" si="6"/>
        <v>0</v>
      </c>
    </row>
    <row r="42" spans="1:16" ht="15.75" x14ac:dyDescent="0.25">
      <c r="A42" s="16" t="s">
        <v>53</v>
      </c>
      <c r="B42" s="20"/>
      <c r="C42" s="17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/>
      <c r="N42" s="5"/>
      <c r="O42" s="5"/>
      <c r="P42" s="19">
        <f t="shared" si="6"/>
        <v>0</v>
      </c>
    </row>
    <row r="43" spans="1:16" ht="15.75" x14ac:dyDescent="0.25">
      <c r="A43" s="16" t="s">
        <v>54</v>
      </c>
      <c r="B43" s="20"/>
      <c r="C43" s="17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/>
      <c r="N43" s="5"/>
      <c r="O43" s="5"/>
      <c r="P43" s="19">
        <f t="shared" si="6"/>
        <v>0</v>
      </c>
    </row>
    <row r="44" spans="1:16" ht="15.75" x14ac:dyDescent="0.25">
      <c r="A44" s="16" t="s">
        <v>55</v>
      </c>
      <c r="B44" s="20"/>
      <c r="C44" s="17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/>
      <c r="N44" s="5"/>
      <c r="O44" s="5"/>
      <c r="P44" s="19">
        <f t="shared" si="6"/>
        <v>0</v>
      </c>
    </row>
    <row r="45" spans="1:16" ht="15.75" x14ac:dyDescent="0.25">
      <c r="A45" s="16" t="s">
        <v>56</v>
      </c>
      <c r="B45" s="20"/>
      <c r="C45" s="17"/>
      <c r="D45" s="21">
        <f t="shared" ref="D45:J45" si="9">SUM(D46:D52)</f>
        <v>0</v>
      </c>
      <c r="E45" s="21">
        <f t="shared" si="9"/>
        <v>0</v>
      </c>
      <c r="F45" s="21">
        <f t="shared" si="9"/>
        <v>0</v>
      </c>
      <c r="G45" s="21">
        <f t="shared" si="9"/>
        <v>0</v>
      </c>
      <c r="H45" s="21">
        <f t="shared" si="9"/>
        <v>0</v>
      </c>
      <c r="I45" s="21">
        <f t="shared" si="9"/>
        <v>0</v>
      </c>
      <c r="J45" s="21">
        <f t="shared" si="9"/>
        <v>0</v>
      </c>
      <c r="K45" s="21">
        <f>SUM(K46:K52)</f>
        <v>0</v>
      </c>
      <c r="L45" s="21">
        <f>SUM(L46:L52)</f>
        <v>0</v>
      </c>
      <c r="M45" s="21"/>
      <c r="N45" s="5"/>
      <c r="O45" s="5"/>
      <c r="P45" s="22">
        <f t="shared" si="6"/>
        <v>0</v>
      </c>
    </row>
    <row r="46" spans="1:16" ht="15.75" x14ac:dyDescent="0.25">
      <c r="A46" s="12" t="s">
        <v>57</v>
      </c>
      <c r="B46" s="13"/>
      <c r="C46" s="17"/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/>
      <c r="N46" s="5"/>
      <c r="O46" s="5"/>
      <c r="P46" s="19">
        <f>+E46+D46+F46+G46+H46+I46+J46+K46+L46+M46+N46+O46</f>
        <v>0</v>
      </c>
    </row>
    <row r="47" spans="1:16" ht="15.75" x14ac:dyDescent="0.25">
      <c r="A47" s="16" t="s">
        <v>58</v>
      </c>
      <c r="B47" s="20"/>
      <c r="C47" s="17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/>
      <c r="N47" s="5"/>
      <c r="O47" s="5"/>
      <c r="P47" s="19">
        <f t="shared" ref="P47:P53" si="10">+D47+E47+F47+G47+H47+I47+J47+K47+L47+M47+N47+O47</f>
        <v>0</v>
      </c>
    </row>
    <row r="48" spans="1:16" ht="15.75" x14ac:dyDescent="0.25">
      <c r="A48" s="16" t="s">
        <v>59</v>
      </c>
      <c r="B48" s="20"/>
      <c r="C48" s="17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/>
      <c r="N48" s="5"/>
      <c r="O48" s="5"/>
      <c r="P48" s="19">
        <f t="shared" si="10"/>
        <v>0</v>
      </c>
    </row>
    <row r="49" spans="1:16" ht="15.75" x14ac:dyDescent="0.25">
      <c r="A49" s="16" t="s">
        <v>60</v>
      </c>
      <c r="B49" s="20"/>
      <c r="C49" s="17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/>
      <c r="N49" s="5"/>
      <c r="O49" s="5"/>
      <c r="P49" s="19">
        <f t="shared" si="10"/>
        <v>0</v>
      </c>
    </row>
    <row r="50" spans="1:16" ht="15.75" x14ac:dyDescent="0.25">
      <c r="A50" s="16" t="s">
        <v>61</v>
      </c>
      <c r="B50" s="20"/>
      <c r="C50" s="17"/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/>
      <c r="N50" s="5"/>
      <c r="O50" s="5"/>
      <c r="P50" s="19">
        <f t="shared" si="10"/>
        <v>0</v>
      </c>
    </row>
    <row r="51" spans="1:16" ht="15.75" x14ac:dyDescent="0.25">
      <c r="A51" s="16" t="s">
        <v>62</v>
      </c>
      <c r="B51" s="20"/>
      <c r="C51" s="17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/>
      <c r="N51" s="5"/>
      <c r="O51" s="5"/>
      <c r="P51" s="19">
        <f t="shared" si="10"/>
        <v>0</v>
      </c>
    </row>
    <row r="52" spans="1:16" ht="14.25" customHeight="1" x14ac:dyDescent="0.25">
      <c r="A52" s="35" t="s">
        <v>63</v>
      </c>
      <c r="B52" s="36"/>
      <c r="C52" s="37"/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/>
      <c r="N52" s="39"/>
      <c r="O52" s="39"/>
      <c r="P52" s="40">
        <f t="shared" si="10"/>
        <v>0</v>
      </c>
    </row>
    <row r="53" spans="1:16" ht="15.75" x14ac:dyDescent="0.25">
      <c r="A53" s="41" t="s">
        <v>64</v>
      </c>
      <c r="B53" s="42"/>
      <c r="C53" s="37"/>
      <c r="D53" s="43">
        <f t="shared" ref="D53:J53" si="11">SUM(D54:D62)</f>
        <v>0</v>
      </c>
      <c r="E53" s="43">
        <f t="shared" si="11"/>
        <v>0</v>
      </c>
      <c r="F53" s="43">
        <f t="shared" si="11"/>
        <v>0</v>
      </c>
      <c r="G53" s="43">
        <f t="shared" si="11"/>
        <v>0</v>
      </c>
      <c r="H53" s="43">
        <f t="shared" si="11"/>
        <v>0</v>
      </c>
      <c r="I53" s="43">
        <f t="shared" si="11"/>
        <v>0</v>
      </c>
      <c r="J53" s="43">
        <f t="shared" si="11"/>
        <v>4149824</v>
      </c>
      <c r="K53" s="43">
        <f>SUM(K54:K62)</f>
        <v>4448600</v>
      </c>
      <c r="L53" s="43">
        <f>SUM(L54:L62)</f>
        <v>0</v>
      </c>
      <c r="M53" s="43"/>
      <c r="N53" s="39"/>
      <c r="O53" s="39"/>
      <c r="P53" s="44">
        <f t="shared" si="10"/>
        <v>8598424</v>
      </c>
    </row>
    <row r="54" spans="1:16" ht="15.75" x14ac:dyDescent="0.25">
      <c r="A54" s="16" t="s">
        <v>65</v>
      </c>
      <c r="B54" s="20">
        <v>4563199</v>
      </c>
      <c r="C54" s="17">
        <v>14081552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4448600</v>
      </c>
      <c r="L54" s="18">
        <v>0</v>
      </c>
      <c r="M54" s="18"/>
      <c r="N54" s="5"/>
      <c r="O54" s="5"/>
      <c r="P54" s="19">
        <f>+D54+E54+F54+G54+H54+I54+J54+L54+K54+M54+N54+O54</f>
        <v>4448600</v>
      </c>
    </row>
    <row r="55" spans="1:16" ht="15.75" x14ac:dyDescent="0.25">
      <c r="A55" s="16" t="s">
        <v>66</v>
      </c>
      <c r="B55" s="20">
        <v>0</v>
      </c>
      <c r="C55" s="17">
        <v>4563199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4149824</v>
      </c>
      <c r="K55" s="18">
        <v>0</v>
      </c>
      <c r="L55" s="18">
        <v>0</v>
      </c>
      <c r="M55" s="18"/>
      <c r="N55" s="5"/>
      <c r="O55" s="5"/>
      <c r="P55" s="19">
        <f>+D55+E55+F55+G55+H55+I55+J55+K55+L55+M55+N55+O55</f>
        <v>4149824</v>
      </c>
    </row>
    <row r="56" spans="1:16" ht="15.75" x14ac:dyDescent="0.25">
      <c r="A56" s="16" t="s">
        <v>67</v>
      </c>
      <c r="B56" s="20">
        <v>4500000</v>
      </c>
      <c r="C56" s="17">
        <v>4500000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/>
      <c r="N56" s="5"/>
      <c r="O56" s="5"/>
      <c r="P56" s="19">
        <f>+D56+E56+F56+G56+H56+I56+J56+K56+L56+M56+N56+O56</f>
        <v>0</v>
      </c>
    </row>
    <row r="57" spans="1:16" ht="15.75" x14ac:dyDescent="0.25">
      <c r="A57" s="16" t="s">
        <v>68</v>
      </c>
      <c r="B57" s="20">
        <v>14500000</v>
      </c>
      <c r="C57" s="17">
        <v>14500000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/>
      <c r="N57" s="5"/>
      <c r="O57" s="5"/>
      <c r="P57" s="19">
        <f>D57+E57+F57+G57+H57+I57+J57+K57+L57+M57+N57+O57</f>
        <v>0</v>
      </c>
    </row>
    <row r="58" spans="1:16" ht="15.75" x14ac:dyDescent="0.25">
      <c r="A58" s="16" t="s">
        <v>69</v>
      </c>
      <c r="B58" s="5"/>
      <c r="C58" s="20"/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/>
      <c r="N58" s="5"/>
      <c r="O58" s="5"/>
      <c r="P58" s="19">
        <f t="shared" ref="P58:P66" si="12">+D58+E58+F58+G58+H58+I58+J58+K58+L58+M58+N58+O58</f>
        <v>0</v>
      </c>
    </row>
    <row r="59" spans="1:16" ht="15.75" x14ac:dyDescent="0.25">
      <c r="A59" s="16" t="s">
        <v>70</v>
      </c>
      <c r="B59" s="20"/>
      <c r="C59" s="20"/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/>
      <c r="N59" s="5"/>
      <c r="O59" s="5"/>
      <c r="P59" s="19">
        <f t="shared" si="12"/>
        <v>0</v>
      </c>
    </row>
    <row r="60" spans="1:16" ht="15.75" x14ac:dyDescent="0.25">
      <c r="A60" s="16" t="s">
        <v>71</v>
      </c>
      <c r="B60" s="20"/>
      <c r="C60" s="20"/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/>
      <c r="N60" s="5"/>
      <c r="O60" s="5"/>
      <c r="P60" s="19">
        <f t="shared" si="12"/>
        <v>0</v>
      </c>
    </row>
    <row r="61" spans="1:16" ht="15.75" x14ac:dyDescent="0.25">
      <c r="A61" s="16" t="s">
        <v>72</v>
      </c>
      <c r="B61" s="20"/>
      <c r="C61" s="20"/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/>
      <c r="N61" s="5"/>
      <c r="O61" s="5"/>
      <c r="P61" s="19">
        <f t="shared" si="12"/>
        <v>0</v>
      </c>
    </row>
    <row r="62" spans="1:16" ht="15.75" x14ac:dyDescent="0.25">
      <c r="A62" s="16" t="s">
        <v>73</v>
      </c>
      <c r="B62" s="20"/>
      <c r="C62" s="20"/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/>
      <c r="N62" s="5"/>
      <c r="O62" s="5"/>
      <c r="P62" s="19">
        <f t="shared" si="12"/>
        <v>0</v>
      </c>
    </row>
    <row r="63" spans="1:16" ht="15.75" x14ac:dyDescent="0.25">
      <c r="A63" s="12" t="s">
        <v>74</v>
      </c>
      <c r="B63" s="20"/>
      <c r="C63" s="13"/>
      <c r="D63" s="21">
        <f t="shared" ref="D63:J63" si="13">SUM(D64:D67)</f>
        <v>0</v>
      </c>
      <c r="E63" s="21">
        <f t="shared" si="13"/>
        <v>0</v>
      </c>
      <c r="F63" s="21">
        <f t="shared" si="13"/>
        <v>0</v>
      </c>
      <c r="G63" s="21">
        <f t="shared" si="13"/>
        <v>0</v>
      </c>
      <c r="H63" s="21">
        <f t="shared" si="13"/>
        <v>0</v>
      </c>
      <c r="I63" s="21">
        <f t="shared" si="13"/>
        <v>0</v>
      </c>
      <c r="J63" s="21">
        <f t="shared" si="13"/>
        <v>0</v>
      </c>
      <c r="K63" s="21">
        <f>SUM(K64:K67)</f>
        <v>0</v>
      </c>
      <c r="L63" s="21">
        <f>SUM(L64:L67)</f>
        <v>0</v>
      </c>
      <c r="M63" s="21"/>
      <c r="N63" s="5"/>
      <c r="O63" s="5"/>
      <c r="P63" s="22">
        <f t="shared" si="12"/>
        <v>0</v>
      </c>
    </row>
    <row r="64" spans="1:16" ht="15.75" x14ac:dyDescent="0.25">
      <c r="A64" s="16" t="s">
        <v>75</v>
      </c>
      <c r="B64" s="13"/>
      <c r="C64" s="20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/>
      <c r="N64" s="5"/>
      <c r="O64" s="5"/>
      <c r="P64" s="19">
        <f t="shared" si="12"/>
        <v>0</v>
      </c>
    </row>
    <row r="65" spans="1:16" ht="15.75" x14ac:dyDescent="0.25">
      <c r="A65" s="16" t="s">
        <v>76</v>
      </c>
      <c r="B65" s="20"/>
      <c r="C65" s="20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/>
      <c r="N65" s="5"/>
      <c r="O65" s="5"/>
      <c r="P65" s="19">
        <f t="shared" si="12"/>
        <v>0</v>
      </c>
    </row>
    <row r="66" spans="1:16" ht="15.75" x14ac:dyDescent="0.25">
      <c r="A66" s="16" t="s">
        <v>77</v>
      </c>
      <c r="B66" s="20"/>
      <c r="C66" s="20"/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/>
      <c r="N66" s="5"/>
      <c r="O66" s="5"/>
      <c r="P66" s="19">
        <f t="shared" si="12"/>
        <v>0</v>
      </c>
    </row>
    <row r="67" spans="1:16" ht="15.75" x14ac:dyDescent="0.25">
      <c r="A67" s="16" t="s">
        <v>78</v>
      </c>
      <c r="B67" s="20"/>
      <c r="C67" s="20"/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/>
      <c r="N67" s="5"/>
      <c r="O67" s="5"/>
      <c r="P67" s="19">
        <f>+D67+E67+F67+G67+H67+I67+J67+L67+K67+M67+N67+O67</f>
        <v>0</v>
      </c>
    </row>
    <row r="68" spans="1:16" ht="15.75" x14ac:dyDescent="0.25">
      <c r="A68" s="12" t="s">
        <v>79</v>
      </c>
      <c r="B68" s="20"/>
      <c r="C68" s="13"/>
      <c r="D68" s="21">
        <f t="shared" ref="D68:J68" si="14">SUM(D69:D70)</f>
        <v>0</v>
      </c>
      <c r="E68" s="21">
        <f t="shared" si="14"/>
        <v>0</v>
      </c>
      <c r="F68" s="21">
        <f t="shared" si="14"/>
        <v>0</v>
      </c>
      <c r="G68" s="21">
        <f t="shared" si="14"/>
        <v>0</v>
      </c>
      <c r="H68" s="21">
        <f t="shared" si="14"/>
        <v>0</v>
      </c>
      <c r="I68" s="21">
        <f t="shared" si="14"/>
        <v>0</v>
      </c>
      <c r="J68" s="21">
        <f t="shared" si="14"/>
        <v>0</v>
      </c>
      <c r="K68" s="21">
        <f>SUM(K69:K70)</f>
        <v>0</v>
      </c>
      <c r="L68" s="21">
        <f>SUM(L69:L70)</f>
        <v>0</v>
      </c>
      <c r="M68" s="21"/>
      <c r="N68" s="5"/>
      <c r="O68" s="5"/>
      <c r="P68" s="22">
        <f t="shared" ref="P68:P74" si="15">+D68+E68+F68+G68+H68+I68+J68+K68+L68+M68+N68+O68</f>
        <v>0</v>
      </c>
    </row>
    <row r="69" spans="1:16" ht="15.75" x14ac:dyDescent="0.25">
      <c r="A69" s="16" t="s">
        <v>80</v>
      </c>
      <c r="B69" s="13"/>
      <c r="C69" s="20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/>
      <c r="N69" s="5"/>
      <c r="O69" s="5"/>
      <c r="P69" s="19">
        <f t="shared" si="15"/>
        <v>0</v>
      </c>
    </row>
    <row r="70" spans="1:16" ht="15.75" x14ac:dyDescent="0.25">
      <c r="A70" s="16" t="s">
        <v>81</v>
      </c>
      <c r="B70" s="20"/>
      <c r="C70" s="20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5"/>
      <c r="O70" s="5"/>
      <c r="P70" s="19">
        <f t="shared" si="15"/>
        <v>0</v>
      </c>
    </row>
    <row r="71" spans="1:16" ht="15.75" x14ac:dyDescent="0.25">
      <c r="A71" s="12" t="s">
        <v>82</v>
      </c>
      <c r="B71" s="20"/>
      <c r="C71" s="13"/>
      <c r="D71" s="21">
        <f t="shared" ref="D71:J71" si="16">SUM(D72:D74)</f>
        <v>0</v>
      </c>
      <c r="E71" s="21">
        <f t="shared" si="16"/>
        <v>0</v>
      </c>
      <c r="F71" s="21">
        <f t="shared" si="16"/>
        <v>0</v>
      </c>
      <c r="G71" s="21">
        <f t="shared" si="16"/>
        <v>0</v>
      </c>
      <c r="H71" s="21">
        <f t="shared" si="16"/>
        <v>0</v>
      </c>
      <c r="I71" s="21">
        <f t="shared" si="16"/>
        <v>0</v>
      </c>
      <c r="J71" s="21">
        <f t="shared" si="16"/>
        <v>0</v>
      </c>
      <c r="K71" s="21">
        <f>SUM(K72:K74)</f>
        <v>0</v>
      </c>
      <c r="L71" s="21">
        <f>SUM(L72:L74)</f>
        <v>0</v>
      </c>
      <c r="M71" s="21"/>
      <c r="N71" s="5"/>
      <c r="O71" s="5"/>
      <c r="P71" s="22">
        <f t="shared" si="15"/>
        <v>0</v>
      </c>
    </row>
    <row r="72" spans="1:16" ht="15.75" x14ac:dyDescent="0.25">
      <c r="A72" s="16" t="s">
        <v>83</v>
      </c>
      <c r="B72" s="13"/>
      <c r="C72" s="20"/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/>
      <c r="N72" s="5"/>
      <c r="O72" s="5"/>
      <c r="P72" s="19">
        <f t="shared" si="15"/>
        <v>0</v>
      </c>
    </row>
    <row r="73" spans="1:16" ht="15.75" x14ac:dyDescent="0.25">
      <c r="A73" s="16" t="s">
        <v>84</v>
      </c>
      <c r="B73" s="20"/>
      <c r="C73" s="20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/>
      <c r="N73" s="5"/>
      <c r="O73" s="5"/>
      <c r="P73" s="19">
        <f t="shared" si="15"/>
        <v>0</v>
      </c>
    </row>
    <row r="74" spans="1:16" ht="15.75" x14ac:dyDescent="0.25">
      <c r="A74" s="16" t="s">
        <v>85</v>
      </c>
      <c r="B74" s="20"/>
      <c r="C74" s="20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/>
      <c r="N74" s="5"/>
      <c r="O74" s="5"/>
      <c r="P74" s="19">
        <f t="shared" si="15"/>
        <v>0</v>
      </c>
    </row>
    <row r="75" spans="1:16" ht="15.75" x14ac:dyDescent="0.25">
      <c r="A75" s="23" t="s">
        <v>86</v>
      </c>
      <c r="B75" s="24"/>
      <c r="C75" s="25"/>
      <c r="D75" s="26"/>
      <c r="E75" s="27"/>
      <c r="F75" s="28"/>
      <c r="G75" s="25"/>
      <c r="H75" s="25"/>
      <c r="I75" s="25"/>
      <c r="J75" s="25"/>
      <c r="K75" s="25"/>
      <c r="L75" s="25"/>
      <c r="M75" s="25"/>
      <c r="N75" s="25"/>
      <c r="O75" s="25"/>
      <c r="P75" s="25"/>
    </row>
    <row r="76" spans="1:16" ht="15.75" x14ac:dyDescent="0.25">
      <c r="A76" s="12" t="s">
        <v>87</v>
      </c>
      <c r="B76" s="29"/>
      <c r="C76" s="13"/>
      <c r="D76" s="18">
        <v>0</v>
      </c>
      <c r="E76" s="21">
        <f t="shared" ref="E76:J76" si="17">+E77+E78</f>
        <v>23760162</v>
      </c>
      <c r="F76" s="21">
        <f t="shared" si="17"/>
        <v>3864486</v>
      </c>
      <c r="G76" s="21">
        <f t="shared" si="17"/>
        <v>1928684</v>
      </c>
      <c r="H76" s="21">
        <f t="shared" si="17"/>
        <v>1054007</v>
      </c>
      <c r="I76" s="21">
        <f t="shared" si="17"/>
        <v>0</v>
      </c>
      <c r="J76" s="21">
        <f t="shared" si="17"/>
        <v>0</v>
      </c>
      <c r="K76" s="21">
        <f>+K77+K78</f>
        <v>0</v>
      </c>
      <c r="L76" s="21">
        <f>+L77+L78</f>
        <v>0</v>
      </c>
      <c r="M76" s="21"/>
      <c r="N76" s="5"/>
      <c r="O76" s="5"/>
      <c r="P76" s="22">
        <f t="shared" ref="P76:P83" si="18">+D76+E76+F76+G76+H76+I76+J76+K76+L76+M76+N76+O76</f>
        <v>30607339</v>
      </c>
    </row>
    <row r="77" spans="1:16" ht="15.75" x14ac:dyDescent="0.25">
      <c r="A77" s="16" t="s">
        <v>88</v>
      </c>
      <c r="B77" s="20"/>
      <c r="C77" s="20"/>
      <c r="D77" s="21">
        <v>0</v>
      </c>
      <c r="E77" s="18">
        <v>23760162</v>
      </c>
      <c r="F77" s="18">
        <v>3864486</v>
      </c>
      <c r="G77" s="18">
        <v>1928684</v>
      </c>
      <c r="H77" s="18">
        <v>1054007</v>
      </c>
      <c r="I77" s="18">
        <v>0</v>
      </c>
      <c r="J77" s="18">
        <v>0</v>
      </c>
      <c r="K77" s="18">
        <v>0</v>
      </c>
      <c r="L77" s="18">
        <v>0</v>
      </c>
      <c r="M77" s="18"/>
      <c r="N77" s="5"/>
      <c r="O77" s="5"/>
      <c r="P77" s="19">
        <f t="shared" si="18"/>
        <v>30607339</v>
      </c>
    </row>
    <row r="78" spans="1:16" ht="15.75" x14ac:dyDescent="0.25">
      <c r="A78" s="16" t="s">
        <v>89</v>
      </c>
      <c r="B78" s="20"/>
      <c r="C78" s="20"/>
      <c r="D78" s="21">
        <f t="shared" ref="D78" si="19">+D79+D80</f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/>
      <c r="N78" s="5"/>
      <c r="O78" s="5"/>
      <c r="P78" s="19">
        <f t="shared" si="18"/>
        <v>0</v>
      </c>
    </row>
    <row r="79" spans="1:16" ht="15.75" x14ac:dyDescent="0.25">
      <c r="A79" s="12" t="s">
        <v>90</v>
      </c>
      <c r="B79" s="13"/>
      <c r="C79" s="13"/>
      <c r="D79" s="18">
        <v>0</v>
      </c>
      <c r="E79" s="21">
        <f>+E80+E81</f>
        <v>0</v>
      </c>
      <c r="F79" s="21">
        <f t="shared" ref="F79:J79" si="20">+F80+F81</f>
        <v>0</v>
      </c>
      <c r="G79" s="21">
        <f t="shared" si="20"/>
        <v>0</v>
      </c>
      <c r="H79" s="21">
        <f t="shared" si="20"/>
        <v>0</v>
      </c>
      <c r="I79" s="21">
        <f t="shared" si="20"/>
        <v>0</v>
      </c>
      <c r="J79" s="21">
        <f t="shared" si="20"/>
        <v>0</v>
      </c>
      <c r="K79" s="21">
        <f>+K80+K81</f>
        <v>0</v>
      </c>
      <c r="L79" s="21">
        <f>+L80+L81</f>
        <v>0</v>
      </c>
      <c r="M79" s="21"/>
      <c r="N79" s="5"/>
      <c r="O79" s="5"/>
      <c r="P79" s="22">
        <f t="shared" si="18"/>
        <v>0</v>
      </c>
    </row>
    <row r="80" spans="1:16" ht="15.75" x14ac:dyDescent="0.25">
      <c r="A80" s="16" t="s">
        <v>91</v>
      </c>
      <c r="B80" s="20"/>
      <c r="C80" s="20"/>
      <c r="D80" s="5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/>
      <c r="N80" s="5"/>
      <c r="O80" s="5"/>
      <c r="P80" s="19">
        <f t="shared" si="18"/>
        <v>0</v>
      </c>
    </row>
    <row r="81" spans="1:16" ht="15.75" x14ac:dyDescent="0.25">
      <c r="A81" s="16" t="s">
        <v>92</v>
      </c>
      <c r="B81" s="20"/>
      <c r="C81" s="20"/>
      <c r="D81" s="5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/>
      <c r="N81" s="5"/>
      <c r="O81" s="5"/>
      <c r="P81" s="19">
        <f t="shared" si="18"/>
        <v>0</v>
      </c>
    </row>
    <row r="82" spans="1:16" ht="15.75" x14ac:dyDescent="0.25">
      <c r="A82" s="12" t="s">
        <v>93</v>
      </c>
      <c r="B82" s="13"/>
      <c r="C82" s="13"/>
      <c r="D82" s="5">
        <v>0</v>
      </c>
      <c r="E82" s="21">
        <f>+E83</f>
        <v>0</v>
      </c>
      <c r="F82" s="21">
        <f t="shared" ref="F82:L82" si="21">+F83</f>
        <v>0</v>
      </c>
      <c r="G82" s="21">
        <f t="shared" si="21"/>
        <v>0</v>
      </c>
      <c r="H82" s="21">
        <f t="shared" si="21"/>
        <v>0</v>
      </c>
      <c r="I82" s="21">
        <f t="shared" si="21"/>
        <v>0</v>
      </c>
      <c r="J82" s="21">
        <f t="shared" si="21"/>
        <v>0</v>
      </c>
      <c r="K82" s="21">
        <f t="shared" si="21"/>
        <v>0</v>
      </c>
      <c r="L82" s="21">
        <f t="shared" si="21"/>
        <v>0</v>
      </c>
      <c r="M82" s="21"/>
      <c r="N82" s="5"/>
      <c r="O82" s="5"/>
      <c r="P82" s="19">
        <f t="shared" si="18"/>
        <v>0</v>
      </c>
    </row>
    <row r="83" spans="1:16" ht="15.75" x14ac:dyDescent="0.25">
      <c r="A83" s="16" t="s">
        <v>94</v>
      </c>
      <c r="B83" s="20"/>
      <c r="C83" s="20"/>
      <c r="D83" s="5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/>
      <c r="N83" s="5"/>
      <c r="O83" s="5"/>
      <c r="P83" s="19">
        <f t="shared" si="18"/>
        <v>0</v>
      </c>
    </row>
    <row r="84" spans="1:16" ht="15.75" x14ac:dyDescent="0.25">
      <c r="A84" s="30" t="s">
        <v>95</v>
      </c>
      <c r="B84" s="31">
        <f>+B12+B13+B14+B15+B16+B17+B18+B19+B20+B21+B22+B23+B24+B25+B26+B27+B28+B29+B30+B31+B32+B34+B33+B35+B36+B37+B38+B39+B40+B41+B42+B43+B44+B45+B46+B47+B48+B49+B50+B51+B52+B53+B54+B55+B56+B57+B58+B59+B60+B61+B62+B63+B64+B65+B66+B67+B68+B69+B70+B71+B72+B73+B74+B75+B76+B77+B78+B79+B80+B81+B82+B83</f>
        <v>264346590</v>
      </c>
      <c r="C84" s="31">
        <f>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</f>
        <v>319648194.46000004</v>
      </c>
      <c r="D84" s="32">
        <f>+D11+D17+D27+D37+D45+D53+D63+D75</f>
        <v>16009183</v>
      </c>
      <c r="E84" s="33">
        <f>+E11+E17+E27+E37+E45+E53+E63+E68+E71+E76+E79+E82</f>
        <v>40668706</v>
      </c>
      <c r="F84" s="33">
        <f>+F11+F17+F27+F37+F45+F53+F63+F68+F71+F76</f>
        <v>20334353</v>
      </c>
      <c r="G84" s="33">
        <f>+G11+G17+G27+G37+G76</f>
        <v>20334353</v>
      </c>
      <c r="H84" s="33">
        <f>+H11+H17+H27+H37+H45+H53+H63+H68+H71+H76</f>
        <v>20334353</v>
      </c>
      <c r="I84" s="33">
        <f>+I11+I17+I27+I37+I45+I53+I63+I68+I71+I76</f>
        <v>20554329</v>
      </c>
      <c r="J84" s="33">
        <f>+J11+J17+J27+J37+J45+J53+J63+J68+J76</f>
        <v>26701401</v>
      </c>
      <c r="K84" s="33">
        <f>+K11+K17+K27+K37+K45+K63+K68+K71+K76+K53</f>
        <v>24776101</v>
      </c>
      <c r="L84" s="33">
        <f t="shared" ref="L84:O84" si="22">+L11+L17+L27+L37+L45+L63+L68+L71+L76+L53</f>
        <v>30018568</v>
      </c>
      <c r="M84" s="33"/>
      <c r="N84" s="33">
        <f t="shared" si="22"/>
        <v>0</v>
      </c>
      <c r="O84" s="33">
        <f t="shared" si="22"/>
        <v>0</v>
      </c>
      <c r="P84" s="34">
        <f>+P11+P17+P27+P37+P53+P63+P68+P76</f>
        <v>219851347</v>
      </c>
    </row>
    <row r="85" spans="1:16" ht="18.75" x14ac:dyDescent="0.3">
      <c r="A85" s="1" t="s">
        <v>96</v>
      </c>
      <c r="B85" s="2"/>
      <c r="C85" s="2"/>
      <c r="L85" s="3"/>
    </row>
    <row r="86" spans="1:16" ht="18.75" x14ac:dyDescent="0.3">
      <c r="A86" s="4" t="s">
        <v>97</v>
      </c>
      <c r="B86" s="2"/>
      <c r="C86" s="2"/>
    </row>
    <row r="87" spans="1:16" ht="18.75" x14ac:dyDescent="0.3">
      <c r="A87" s="4" t="s">
        <v>98</v>
      </c>
      <c r="B87" s="2"/>
      <c r="C87" s="2"/>
    </row>
    <row r="88" spans="1:16" ht="18.75" x14ac:dyDescent="0.3">
      <c r="A88" s="2" t="s">
        <v>99</v>
      </c>
      <c r="B88" s="2"/>
      <c r="C88" s="2"/>
      <c r="D88" s="2"/>
      <c r="E88" s="2"/>
      <c r="F88" s="2"/>
      <c r="G88" s="2"/>
    </row>
    <row r="89" spans="1:16" ht="18.75" x14ac:dyDescent="0.3">
      <c r="A89" s="2" t="s">
        <v>100</v>
      </c>
      <c r="B89" s="2"/>
      <c r="C89" s="2"/>
      <c r="D89" s="2"/>
      <c r="E89" s="2"/>
      <c r="F89" s="2"/>
      <c r="G89" s="2"/>
    </row>
  </sheetData>
  <mergeCells count="9">
    <mergeCell ref="A8:A9"/>
    <mergeCell ref="B8:B9"/>
    <mergeCell ref="C8:C9"/>
    <mergeCell ref="D8:P8"/>
    <mergeCell ref="A2:P2"/>
    <mergeCell ref="A3:P3"/>
    <mergeCell ref="A4:P4"/>
    <mergeCell ref="A5:P5"/>
    <mergeCell ref="A6:P6"/>
  </mergeCells>
  <pageMargins left="3.937007874015748E-2" right="0" top="0.74803149606299213" bottom="0.74803149606299213" header="0.31496062992125984" footer="0.31496062992125984"/>
  <pageSetup scale="40" orientation="landscape" verticalDpi="0" r:id="rId1"/>
  <rowBreaks count="1" manualBreakCount="1">
    <brk id="5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2021-11-18T17:40:48Z</cp:lastPrinted>
  <dcterms:created xsi:type="dcterms:W3CDTF">2021-11-18T16:45:01Z</dcterms:created>
  <dcterms:modified xsi:type="dcterms:W3CDTF">2021-11-23T19:51:11Z</dcterms:modified>
</cp:coreProperties>
</file>