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rcruz.INAVI\Desktop\2023\ENERO\"/>
    </mc:Choice>
  </mc:AlternateContent>
  <bookViews>
    <workbookView xWindow="0" yWindow="0" windowWidth="28800" windowHeight="12135"/>
  </bookViews>
  <sheets>
    <sheet name="P1 Presupuesto Aprobado" sheetId="1" r:id="rId1"/>
    <sheet name="Ejecución Enero 2023 " sheetId="2" state="hidden" r:id="rId2"/>
  </sheets>
  <externalReferences>
    <externalReference r:id="rId3"/>
    <externalReference r:id="rId4"/>
  </externalReferences>
  <definedNames>
    <definedName name="_xlnm.Print_Area" localSheetId="1">'Ejecución Enero 2023 '!$A$1:$R$108</definedName>
    <definedName name="_xlnm.Print_Area" localSheetId="0">'P1 Presupuesto Aprobado'!$C$1:$E$111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2" l="1"/>
  <c r="D79" i="2"/>
  <c r="E76" i="2"/>
  <c r="D76" i="2"/>
  <c r="E73" i="2"/>
  <c r="D73" i="2"/>
  <c r="E68" i="2"/>
  <c r="D68" i="2"/>
  <c r="E65" i="2"/>
  <c r="D65" i="2"/>
  <c r="E60" i="2"/>
  <c r="D60" i="2"/>
  <c r="E50" i="2"/>
  <c r="D50" i="2"/>
  <c r="E43" i="2"/>
  <c r="D43" i="2"/>
  <c r="E34" i="2"/>
  <c r="D34" i="2"/>
  <c r="E24" i="2"/>
  <c r="D24" i="2"/>
  <c r="E14" i="2"/>
  <c r="D14" i="2"/>
  <c r="E8" i="2"/>
  <c r="D8" i="2"/>
  <c r="F8" i="2"/>
  <c r="F14" i="2"/>
  <c r="F24" i="2"/>
  <c r="F34" i="2"/>
  <c r="F43" i="2"/>
  <c r="F50" i="2"/>
  <c r="F60" i="2"/>
  <c r="F65" i="2"/>
  <c r="F68" i="2"/>
  <c r="F76" i="2"/>
  <c r="F75" i="2" s="1"/>
  <c r="F73" i="2" s="1"/>
  <c r="F79" i="2"/>
  <c r="E28" i="1"/>
  <c r="E83" i="1"/>
  <c r="E80" i="1"/>
  <c r="E77" i="1"/>
  <c r="E72" i="1"/>
  <c r="E69" i="1"/>
  <c r="E64" i="1"/>
  <c r="E54" i="1"/>
  <c r="E47" i="1"/>
  <c r="E38" i="1"/>
  <c r="E18" i="1"/>
  <c r="E12" i="1"/>
  <c r="E85" i="1" s="1"/>
  <c r="D83" i="1"/>
  <c r="D80" i="1"/>
  <c r="D77" i="1"/>
  <c r="D72" i="1"/>
  <c r="D69" i="1"/>
  <c r="D64" i="1"/>
  <c r="D54" i="1"/>
  <c r="D47" i="1"/>
  <c r="D38" i="1"/>
  <c r="D28" i="1"/>
  <c r="D18" i="1"/>
  <c r="D12" i="1"/>
  <c r="F72" i="2" l="1"/>
  <c r="D85" i="1"/>
  <c r="I8" i="2" l="1"/>
  <c r="J8" i="2"/>
  <c r="J34" i="2" l="1"/>
  <c r="J24" i="2"/>
  <c r="J14" i="2"/>
  <c r="G8" i="2"/>
  <c r="H8" i="2"/>
  <c r="G14" i="2"/>
  <c r="H14" i="2"/>
  <c r="I14" i="2"/>
  <c r="G24" i="2"/>
  <c r="H24" i="2"/>
  <c r="I24" i="2"/>
  <c r="G34" i="2"/>
  <c r="H34" i="2"/>
  <c r="I34" i="2"/>
  <c r="G43" i="2"/>
  <c r="H43" i="2"/>
  <c r="I43" i="2"/>
  <c r="J43" i="2"/>
  <c r="G50" i="2"/>
  <c r="H50" i="2"/>
  <c r="I50" i="2"/>
  <c r="J50" i="2"/>
  <c r="G60" i="2"/>
  <c r="H60" i="2"/>
  <c r="I60" i="2"/>
  <c r="J60" i="2"/>
  <c r="G65" i="2"/>
  <c r="H65" i="2"/>
  <c r="I65" i="2"/>
  <c r="J65" i="2"/>
  <c r="G68" i="2"/>
  <c r="H68" i="2"/>
  <c r="I68" i="2"/>
  <c r="J68" i="2"/>
  <c r="G73" i="2"/>
  <c r="H73" i="2"/>
  <c r="I73" i="2"/>
  <c r="J73" i="2"/>
  <c r="G76" i="2"/>
  <c r="H76" i="2"/>
  <c r="I76" i="2"/>
  <c r="J76" i="2"/>
  <c r="G79" i="2"/>
  <c r="H79" i="2"/>
  <c r="I79" i="2"/>
  <c r="J79" i="2"/>
  <c r="Q79" i="2"/>
  <c r="Q76" i="2"/>
  <c r="R74" i="2"/>
  <c r="Q73" i="2"/>
  <c r="R71" i="2"/>
  <c r="R70" i="2"/>
  <c r="R69" i="2"/>
  <c r="Q68" i="2"/>
  <c r="R67" i="2"/>
  <c r="R66" i="2"/>
  <c r="Q65" i="2"/>
  <c r="R64" i="2"/>
  <c r="R63" i="2"/>
  <c r="R62" i="2"/>
  <c r="R61" i="2"/>
  <c r="Q60" i="2"/>
  <c r="R59" i="2"/>
  <c r="R58" i="2"/>
  <c r="R57" i="2"/>
  <c r="R56" i="2"/>
  <c r="R55" i="2"/>
  <c r="R54" i="2"/>
  <c r="R53" i="2"/>
  <c r="R52" i="2"/>
  <c r="R51" i="2"/>
  <c r="Q50" i="2"/>
  <c r="R49" i="2"/>
  <c r="R48" i="2"/>
  <c r="R47" i="2"/>
  <c r="R46" i="2"/>
  <c r="R45" i="2"/>
  <c r="R44" i="2"/>
  <c r="Q43" i="2"/>
  <c r="R42" i="2"/>
  <c r="R41" i="2"/>
  <c r="R40" i="2"/>
  <c r="R39" i="2"/>
  <c r="R38" i="2"/>
  <c r="R37" i="2"/>
  <c r="R36" i="2"/>
  <c r="R35" i="2"/>
  <c r="Q34" i="2"/>
  <c r="R33" i="2"/>
  <c r="R32" i="2"/>
  <c r="R31" i="2"/>
  <c r="R30" i="2"/>
  <c r="R29" i="2"/>
  <c r="R28" i="2"/>
  <c r="R27" i="2"/>
  <c r="R26" i="2"/>
  <c r="R25" i="2"/>
  <c r="Q24" i="2"/>
  <c r="R23" i="2"/>
  <c r="R22" i="2"/>
  <c r="R21" i="2"/>
  <c r="R20" i="2"/>
  <c r="R19" i="2"/>
  <c r="R18" i="2"/>
  <c r="R17" i="2"/>
  <c r="R16" i="2"/>
  <c r="R15" i="2"/>
  <c r="Q14" i="2"/>
  <c r="R13" i="2"/>
  <c r="R12" i="2"/>
  <c r="R11" i="2"/>
  <c r="R10" i="2"/>
  <c r="R9" i="2"/>
  <c r="Q8" i="2"/>
  <c r="K8" i="2"/>
  <c r="L8" i="2"/>
  <c r="M8" i="2"/>
  <c r="N8" i="2"/>
  <c r="O8" i="2"/>
  <c r="P8" i="2"/>
  <c r="K79" i="2"/>
  <c r="L79" i="2"/>
  <c r="M79" i="2"/>
  <c r="N79" i="2"/>
  <c r="O79" i="2"/>
  <c r="K76" i="2"/>
  <c r="L76" i="2"/>
  <c r="M76" i="2"/>
  <c r="N76" i="2"/>
  <c r="O76" i="2"/>
  <c r="K73" i="2"/>
  <c r="L73" i="2"/>
  <c r="M73" i="2"/>
  <c r="N73" i="2"/>
  <c r="O73" i="2"/>
  <c r="K68" i="2"/>
  <c r="L68" i="2"/>
  <c r="M68" i="2"/>
  <c r="N68" i="2"/>
  <c r="O68" i="2"/>
  <c r="P68" i="2"/>
  <c r="K65" i="2"/>
  <c r="L65" i="2"/>
  <c r="M65" i="2"/>
  <c r="N65" i="2"/>
  <c r="O65" i="2"/>
  <c r="P65" i="2"/>
  <c r="K60" i="2"/>
  <c r="L60" i="2"/>
  <c r="M60" i="2"/>
  <c r="N60" i="2"/>
  <c r="O60" i="2"/>
  <c r="P60" i="2"/>
  <c r="K50" i="2"/>
  <c r="L50" i="2"/>
  <c r="M50" i="2"/>
  <c r="N50" i="2"/>
  <c r="O50" i="2"/>
  <c r="P50" i="2"/>
  <c r="K43" i="2"/>
  <c r="L43" i="2"/>
  <c r="M43" i="2"/>
  <c r="N43" i="2"/>
  <c r="O43" i="2"/>
  <c r="P43" i="2"/>
  <c r="K34" i="2"/>
  <c r="L34" i="2"/>
  <c r="M34" i="2"/>
  <c r="N34" i="2"/>
  <c r="O34" i="2"/>
  <c r="P34" i="2"/>
  <c r="K24" i="2"/>
  <c r="L24" i="2"/>
  <c r="M24" i="2"/>
  <c r="N24" i="2"/>
  <c r="O24" i="2"/>
  <c r="P24" i="2"/>
  <c r="K14" i="2"/>
  <c r="L14" i="2"/>
  <c r="M14" i="2"/>
  <c r="N14" i="2"/>
  <c r="O14" i="2"/>
  <c r="P14" i="2"/>
  <c r="J81" i="2" l="1"/>
  <c r="J72" i="2"/>
  <c r="H72" i="2"/>
  <c r="G72" i="2"/>
  <c r="I72" i="2"/>
  <c r="R34" i="2"/>
  <c r="R14" i="2"/>
  <c r="N72" i="2"/>
  <c r="O81" i="2"/>
  <c r="O82" i="2" s="1"/>
  <c r="K81" i="2"/>
  <c r="G81" i="2"/>
  <c r="R50" i="2"/>
  <c r="Q72" i="2"/>
  <c r="L72" i="2"/>
  <c r="M81" i="2"/>
  <c r="I81" i="2"/>
  <c r="I82" i="2" s="1"/>
  <c r="R60" i="2"/>
  <c r="R68" i="2"/>
  <c r="E81" i="2"/>
  <c r="D81" i="2"/>
  <c r="O72" i="2"/>
  <c r="M72" i="2"/>
  <c r="K72" i="2"/>
  <c r="N81" i="2"/>
  <c r="L81" i="2"/>
  <c r="H81" i="2"/>
  <c r="R8" i="2"/>
  <c r="R43" i="2"/>
  <c r="Q81" i="2"/>
  <c r="R24" i="2"/>
  <c r="R65" i="2"/>
  <c r="P80" i="2"/>
  <c r="P78" i="2"/>
  <c r="R78" i="2" s="1"/>
  <c r="P77" i="2"/>
  <c r="R77" i="2" l="1"/>
  <c r="R76" i="2" s="1"/>
  <c r="P76" i="2"/>
  <c r="R80" i="2"/>
  <c r="R79" i="2" s="1"/>
  <c r="P79" i="2"/>
  <c r="P75" i="2" l="1"/>
  <c r="P73" i="2" s="1"/>
  <c r="F81" i="2" l="1"/>
  <c r="R75" i="2"/>
  <c r="R73" i="2" s="1"/>
  <c r="P72" i="2"/>
  <c r="P81" i="2"/>
  <c r="R72" i="2" l="1"/>
  <c r="R81" i="2"/>
  <c r="Q82" i="2" l="1"/>
</calcChain>
</file>

<file path=xl/sharedStrings.xml><?xml version="1.0" encoding="utf-8"?>
<sst xmlns="http://schemas.openxmlformats.org/spreadsheetml/2006/main" count="180" uniqueCount="101">
  <si>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</si>
  <si>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</si>
  <si>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</si>
  <si>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</si>
  <si>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</si>
  <si>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</si>
  <si>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</si>
  <si>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</si>
  <si>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</si>
  <si>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</si>
  <si>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</si>
  <si>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</si>
  <si>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</si>
  <si>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</si>
  <si>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</si>
  <si>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</si>
  <si>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</si>
  <si>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</si>
  <si>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</si>
  <si>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</si>
  <si>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</si>
  <si>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</si>
  <si>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</si>
  <si>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</si>
  <si>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</si>
  <si>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</si>
  <si>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</si>
  <si>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</si>
  <si>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</si>
  <si>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</si>
  <si>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</si>
  <si>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</si>
  <si>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</si>
  <si>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</si>
  <si>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</si>
  <si>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</si>
  <si>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</si>
  <si>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</si>
  <si>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</si>
  <si>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</si>
  <si>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</si>
  <si>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</si>
  <si>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</si>
  <si>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</si>
  <si>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</si>
  <si>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</si>
  <si>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</si>
  <si>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</si>
  <si>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</si>
  <si>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</si>
  <si>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</si>
  <si>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</si>
  <si>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</si>
  <si>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</si>
  <si>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</si>
  <si>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</si>
  <si>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</si>
  <si>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</si>
  <si>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</si>
  <si>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</si>
  <si>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</si>
  <si>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</si>
  <si>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</si>
  <si>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</si>
  <si>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</si>
  <si>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</si>
  <si>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</si>
  <si>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</si>
  <si>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</si>
  <si>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</si>
  <si>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</si>
  <si>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</si>
  <si>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</si>
  <si>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</si>
  <si>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</si>
  <si>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</si>
  <si>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</si>
  <si>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</si>
  <si>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</si>
  <si>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</si>
  <si>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</si>
  <si>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</si>
  <si>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</si>
  <si>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</si>
  <si>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</si>
  <si>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</si>
  <si>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</si>
  <si>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</si>
  <si>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</si>
  <si>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</si>
  <si>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</si>
  <si>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</si>
  <si>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Presupuesto Modificado</t>
  </si>
  <si>
    <t>Presupuesto Aprobado</t>
  </si>
  <si>
    <t>+</t>
  </si>
  <si>
    <t>+++++++</t>
  </si>
  <si>
    <t>INSTITUTO DE AUXILIOS</t>
  </si>
  <si>
    <t>Año 2023</t>
  </si>
  <si>
    <t xml:space="preserve">INSTITUTO DE AUXILIOS </t>
  </si>
  <si>
    <t xml:space="preserve"> </t>
  </si>
  <si>
    <t>Gastos devengados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</si>
</sst>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\ _€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0" fillId="0" borderId="2" xfId="0" applyBorder="1"/>
    <xf numFmtId="43" fontId="0" fillId="0" borderId="0" xfId="1" applyFont="1"/>
    <xf numFmtId="165" fontId="0" fillId="0" borderId="0" xfId="0" applyNumberFormat="1"/>
    <xf numFmtId="43" fontId="0" fillId="0" borderId="0" xfId="0" applyNumberFormat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indent="1"/>
    </xf>
    <xf numFmtId="0" fontId="0" fillId="0" borderId="3" xfId="0" applyBorder="1" applyAlignment="1">
      <alignment horizontal="left" indent="2"/>
    </xf>
    <xf numFmtId="43" fontId="7" fillId="0" borderId="0" xfId="1" applyFont="1"/>
    <xf numFmtId="0" fontId="2" fillId="2" borderId="3" xfId="0" applyFont="1" applyFill="1" applyBorder="1" applyAlignment="1">
      <alignment vertical="center"/>
    </xf>
    <xf numFmtId="0" fontId="3" fillId="0" borderId="4" xfId="0" applyFont="1" applyBorder="1" applyAlignment="1">
      <alignment horizontal="left"/>
    </xf>
    <xf numFmtId="166" fontId="0" fillId="0" borderId="0" xfId="1" applyNumberFormat="1" applyFont="1"/>
    <xf numFmtId="166" fontId="7" fillId="0" borderId="0" xfId="1" applyNumberFormat="1" applyFont="1"/>
    <xf numFmtId="166" fontId="7" fillId="0" borderId="0" xfId="1" applyNumberFormat="1" applyFont="1" applyAlignment="1">
      <alignment horizontal="right" readingOrder="1"/>
    </xf>
    <xf numFmtId="166" fontId="0" fillId="0" borderId="0" xfId="1" applyNumberFormat="1" applyFont="1" applyAlignment="1">
      <alignment horizontal="right" readingOrder="1"/>
    </xf>
    <xf numFmtId="166" fontId="3" fillId="0" borderId="4" xfId="1" applyNumberFormat="1" applyFont="1" applyBorder="1" applyAlignment="1">
      <alignment wrapText="1"/>
    </xf>
    <xf numFmtId="166" fontId="3" fillId="0" borderId="3" xfId="1" applyNumberFormat="1" applyFont="1" applyBorder="1" applyAlignment="1">
      <alignment wrapText="1"/>
    </xf>
    <xf numFmtId="166" fontId="3" fillId="0" borderId="3" xfId="0" applyNumberFormat="1" applyFont="1" applyBorder="1" applyAlignment="1">
      <alignment wrapText="1"/>
    </xf>
    <xf numFmtId="166" fontId="0" fillId="0" borderId="3" xfId="1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0" fillId="3" borderId="3" xfId="0" applyNumberFormat="1" applyFill="1" applyBorder="1" applyAlignment="1">
      <alignment wrapText="1"/>
    </xf>
    <xf numFmtId="166" fontId="3" fillId="3" borderId="3" xfId="0" applyNumberFormat="1" applyFont="1" applyFill="1" applyBorder="1" applyAlignment="1">
      <alignment wrapText="1"/>
    </xf>
    <xf numFmtId="166" fontId="3" fillId="0" borderId="4" xfId="1" applyNumberFormat="1" applyFont="1" applyBorder="1" applyAlignment="1">
      <alignment wrapText="1" readingOrder="1"/>
    </xf>
    <xf numFmtId="166" fontId="3" fillId="0" borderId="4" xfId="0" applyNumberFormat="1" applyFont="1" applyBorder="1" applyAlignment="1">
      <alignment wrapText="1"/>
    </xf>
    <xf numFmtId="166" fontId="0" fillId="0" borderId="3" xfId="1" applyNumberFormat="1" applyFont="1" applyFill="1" applyBorder="1" applyAlignment="1">
      <alignment wrapText="1"/>
    </xf>
    <xf numFmtId="166" fontId="2" fillId="2" borderId="3" xfId="1" applyNumberFormat="1" applyFont="1" applyFill="1" applyBorder="1" applyAlignment="1">
      <alignment wrapText="1" readingOrder="1"/>
    </xf>
    <xf numFmtId="166" fontId="2" fillId="2" borderId="3" xfId="1" applyNumberFormat="1" applyFont="1" applyFill="1" applyBorder="1" applyAlignment="1">
      <alignment wrapText="1"/>
    </xf>
    <xf numFmtId="4" fontId="0" fillId="0" borderId="0" xfId="0" applyNumberFormat="1"/>
    <xf numFmtId="0" fontId="8" fillId="0" borderId="0" xfId="0" applyFont="1"/>
    <xf numFmtId="0" fontId="9" fillId="0" borderId="0" xfId="0" applyFont="1" applyAlignment="1">
      <alignment vertical="top"/>
    </xf>
    <xf numFmtId="0" fontId="9" fillId="0" borderId="0" xfId="0" applyFont="1"/>
    <xf numFmtId="39" fontId="2" fillId="5" borderId="0" xfId="1" applyNumberFormat="1" applyFont="1" applyFill="1" applyAlignment="1">
      <alignment vertical="center"/>
    </xf>
    <xf numFmtId="39" fontId="2" fillId="5" borderId="0" xfId="1" applyNumberFormat="1" applyFont="1" applyFill="1" applyBorder="1" applyAlignment="1">
      <alignment wrapText="1" readingOrder="1"/>
    </xf>
    <xf numFmtId="39" fontId="0" fillId="0" borderId="0" xfId="1" applyNumberFormat="1" applyFont="1"/>
    <xf numFmtId="39" fontId="2" fillId="5" borderId="0" xfId="1" applyNumberFormat="1" applyFont="1" applyFill="1" applyBorder="1" applyAlignment="1">
      <alignment wrapText="1"/>
    </xf>
    <xf numFmtId="39" fontId="0" fillId="3" borderId="0" xfId="1" applyNumberFormat="1" applyFont="1" applyFill="1"/>
    <xf numFmtId="39" fontId="2" fillId="5" borderId="0" xfId="1" quotePrefix="1" applyNumberFormat="1" applyFont="1" applyFill="1" applyBorder="1" applyAlignment="1">
      <alignment wrapText="1"/>
    </xf>
    <xf numFmtId="166" fontId="0" fillId="0" borderId="0" xfId="0" applyNumberFormat="1"/>
    <xf numFmtId="166" fontId="1" fillId="0" borderId="3" xfId="1" applyNumberFormat="1" applyFont="1" applyBorder="1" applyAlignment="1">
      <alignment wrapText="1"/>
    </xf>
    <xf numFmtId="0" fontId="5" fillId="0" borderId="0" xfId="0" applyFont="1"/>
    <xf numFmtId="0" fontId="6" fillId="0" borderId="0" xfId="0" applyFont="1" applyAlignment="1">
      <alignment vertical="center" wrapText="1" readingOrder="1"/>
    </xf>
    <xf numFmtId="0" fontId="5" fillId="3" borderId="0" xfId="0" applyFont="1" applyFill="1"/>
    <xf numFmtId="0" fontId="10" fillId="0" borderId="3" xfId="0" applyFont="1" applyBorder="1" applyAlignment="1">
      <alignment horizontal="left"/>
    </xf>
    <xf numFmtId="164" fontId="10" fillId="0" borderId="3" xfId="0" applyNumberFormat="1" applyFont="1" applyBorder="1"/>
    <xf numFmtId="0" fontId="10" fillId="0" borderId="3" xfId="0" applyFont="1" applyBorder="1" applyAlignment="1">
      <alignment horizontal="left" indent="1"/>
    </xf>
    <xf numFmtId="166" fontId="10" fillId="0" borderId="3" xfId="1" applyNumberFormat="1" applyFont="1" applyBorder="1" applyAlignment="1">
      <alignment wrapText="1"/>
    </xf>
    <xf numFmtId="0" fontId="5" fillId="0" borderId="3" xfId="0" applyFont="1" applyBorder="1" applyAlignment="1">
      <alignment horizontal="left" indent="2"/>
    </xf>
    <xf numFmtId="166" fontId="5" fillId="0" borderId="3" xfId="1" applyNumberFormat="1" applyFont="1" applyBorder="1" applyAlignment="1">
      <alignment wrapText="1"/>
    </xf>
    <xf numFmtId="0" fontId="11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left" indent="2"/>
    </xf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/>
    <xf numFmtId="0" fontId="7" fillId="3" borderId="0" xfId="0" applyFont="1" applyFill="1"/>
    <xf numFmtId="0" fontId="13" fillId="2" borderId="3" xfId="0" applyFont="1" applyFill="1" applyBorder="1" applyAlignment="1">
      <alignment vertical="center"/>
    </xf>
    <xf numFmtId="166" fontId="13" fillId="4" borderId="3" xfId="1" applyNumberFormat="1" applyFont="1" applyFill="1" applyBorder="1" applyAlignment="1">
      <alignment wrapText="1"/>
    </xf>
    <xf numFmtId="43" fontId="12" fillId="4" borderId="3" xfId="1" applyFont="1" applyFill="1" applyBorder="1" applyAlignment="1">
      <alignment horizontal="center"/>
    </xf>
    <xf numFmtId="166" fontId="12" fillId="4" borderId="3" xfId="1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12" fillId="2" borderId="3" xfId="0" applyFont="1" applyFill="1" applyBorder="1" applyAlignment="1">
      <alignment horizontal="center" vertical="center"/>
    </xf>
    <xf numFmtId="43" fontId="12" fillId="2" borderId="3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166" fontId="12" fillId="2" borderId="3" xfId="1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</xdr:row>
      <xdr:rowOff>9525</xdr:rowOff>
    </xdr:from>
    <xdr:to>
      <xdr:col>2</xdr:col>
      <xdr:colOff>1170661</xdr:colOff>
      <xdr:row>6</xdr:row>
      <xdr:rowOff>83344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190" t="10065" r="34927" b="18616"/>
        <a:stretch>
          <a:fillRect/>
        </a:stretch>
      </xdr:blipFill>
      <xdr:spPr bwMode="auto">
        <a:xfrm>
          <a:off x="76200" y="200025"/>
          <a:ext cx="1094461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0</xdr:rowOff>
    </xdr:from>
    <xdr:to>
      <xdr:col>2</xdr:col>
      <xdr:colOff>903960</xdr:colOff>
      <xdr:row>3</xdr:row>
      <xdr:rowOff>381000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190" t="10065" r="34927" b="18616"/>
        <a:stretch>
          <a:fillRect/>
        </a:stretch>
      </xdr:blipFill>
      <xdr:spPr bwMode="auto">
        <a:xfrm>
          <a:off x="142875" y="0"/>
          <a:ext cx="85633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mela%20Rosario/Documents/Crosario/2022/10.%20SOPORTE%20DE%20LA%20EJEC.%20PRESUP.%20OCTUBRE%202022/10.0%20EJ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mela%20Rosario/Documents/Crosario/2022/12.%20SOPORTE%20DE%20LA%20EJEC.%20PRESUP,%20DIC.%202022/12.0%20EJEC%20PRES%20DIC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var. c y b"/>
      <sheetName val="var cta x pag"/>
      <sheetName val="01-00-0001"/>
      <sheetName val="01-00-0002"/>
      <sheetName val="11-02-0001"/>
      <sheetName val="11-02-0002"/>
      <sheetName val="11-03-0001"/>
      <sheetName val="11-03-0002"/>
      <sheetName val="13-02-0001"/>
      <sheetName val="13-02-0002"/>
      <sheetName val="13-02-03"/>
      <sheetName val="13-03-0001"/>
      <sheetName val="13-03-0002"/>
      <sheetName val="98-00-0000"/>
      <sheetName val="99-00-0000"/>
      <sheetName val="RES. EJEC ENERO 202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4">
          <cell r="D114">
            <v>31046719</v>
          </cell>
        </row>
      </sheetData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var. c y b"/>
      <sheetName val="var cta x pag"/>
      <sheetName val="01-00-0001"/>
      <sheetName val="01-00-0002"/>
      <sheetName val="11-02-0001"/>
      <sheetName val="11-02-0002"/>
      <sheetName val="11-03-0001"/>
      <sheetName val="11-03-0002"/>
      <sheetName val="13-02-0001"/>
      <sheetName val="13-02-0002"/>
      <sheetName val="13-02-03"/>
      <sheetName val="13-03-0001"/>
      <sheetName val="13-03-0002"/>
      <sheetName val="98-00-0000"/>
      <sheetName val="99-00-0000"/>
      <sheetName val="RES. EJEC ENERO 202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8">
          <cell r="D128">
            <v>58391946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3"/>
  <sheetViews>
    <sheetView showGridLines="0" tabSelected="1" view="pageBreakPreview" topLeftCell="C1" zoomScale="80" zoomScaleNormal="80" zoomScaleSheetLayoutView="80" workbookViewId="0">
      <selection activeCell="K107" sqref="K107"/>
    </sheetView>
  </sheetViews>
  <sheetFormatPr baseColWidth="10" defaultColWidth="11.42578125" defaultRowHeight="15.75" x14ac:dyDescent="0.25"/>
  <cols>
    <col min="1" max="1" width="16.140625" style="42" hidden="1" customWidth="1"/>
    <col min="2" max="2" width="13.140625" style="42" hidden="1" customWidth="1"/>
    <col min="3" max="3" width="87.5703125" style="42" customWidth="1"/>
    <col min="4" max="4" width="23.28515625" style="42" customWidth="1"/>
    <col min="5" max="5" width="24.7109375" style="42" customWidth="1"/>
    <col min="6" max="16384" width="11.42578125" style="42"/>
  </cols>
  <sheetData>
    <row r="3" spans="2:16" ht="28.5" customHeight="1" x14ac:dyDescent="0.25">
      <c r="C3" s="65"/>
      <c r="D3" s="66"/>
      <c r="E3" s="66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2:16" ht="21" customHeight="1" x14ac:dyDescent="0.25">
      <c r="C4" s="63" t="s">
        <v>98</v>
      </c>
      <c r="D4" s="64"/>
      <c r="E4" s="64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25">
      <c r="C5" s="69" t="s">
        <v>97</v>
      </c>
      <c r="D5" s="70"/>
      <c r="E5" s="70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5.75" customHeight="1" x14ac:dyDescent="0.25">
      <c r="C6" s="63" t="s">
        <v>76</v>
      </c>
      <c r="D6" s="64"/>
      <c r="E6" s="64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ht="15.75" customHeight="1" x14ac:dyDescent="0.25">
      <c r="B7" s="3"/>
      <c r="C7" s="63" t="s">
        <v>77</v>
      </c>
      <c r="D7" s="64"/>
      <c r="E7" s="64"/>
      <c r="F7" s="3"/>
      <c r="G7" s="2"/>
      <c r="H7" s="2"/>
      <c r="I7" s="2"/>
      <c r="J7" s="2"/>
      <c r="K7" s="2"/>
      <c r="L7" s="2"/>
      <c r="M7" s="2"/>
      <c r="N7" s="2"/>
      <c r="O7" s="2"/>
      <c r="P7" s="2"/>
    </row>
    <row r="9" spans="2:16" s="56" customFormat="1" ht="15" customHeight="1" x14ac:dyDescent="0.3">
      <c r="C9" s="67" t="s">
        <v>66</v>
      </c>
      <c r="D9" s="68" t="s">
        <v>93</v>
      </c>
      <c r="E9" s="68" t="s">
        <v>92</v>
      </c>
      <c r="F9" s="57"/>
    </row>
    <row r="10" spans="2:16" s="56" customFormat="1" ht="23.25" customHeight="1" x14ac:dyDescent="0.3">
      <c r="C10" s="67"/>
      <c r="D10" s="68"/>
      <c r="E10" s="68"/>
      <c r="F10" s="57"/>
    </row>
    <row r="11" spans="2:16" ht="19.5" customHeight="1" x14ac:dyDescent="0.25">
      <c r="C11" s="45" t="s">
        <v>0</v>
      </c>
      <c r="D11" s="46"/>
      <c r="E11" s="46"/>
      <c r="F11" s="44"/>
    </row>
    <row r="12" spans="2:16" ht="19.5" customHeight="1" x14ac:dyDescent="0.25">
      <c r="C12" s="47" t="s">
        <v>1</v>
      </c>
      <c r="D12" s="48">
        <f>SUM(D13:D17)</f>
        <v>248637032</v>
      </c>
      <c r="E12" s="48">
        <f>SUM(E13:E17)</f>
        <v>248637032</v>
      </c>
      <c r="F12" s="44"/>
    </row>
    <row r="13" spans="2:16" ht="19.5" customHeight="1" x14ac:dyDescent="0.25">
      <c r="C13" s="49" t="s">
        <v>2</v>
      </c>
      <c r="D13" s="50">
        <v>180851129</v>
      </c>
      <c r="E13" s="50">
        <v>180971129</v>
      </c>
      <c r="F13" s="44"/>
    </row>
    <row r="14" spans="2:16" ht="19.5" customHeight="1" x14ac:dyDescent="0.25">
      <c r="C14" s="49" t="s">
        <v>3</v>
      </c>
      <c r="D14" s="50">
        <v>41548172</v>
      </c>
      <c r="E14" s="50">
        <v>41548172</v>
      </c>
      <c r="F14" s="44"/>
    </row>
    <row r="15" spans="2:16" ht="19.5" customHeight="1" x14ac:dyDescent="0.25">
      <c r="C15" s="49" t="s">
        <v>4</v>
      </c>
      <c r="D15" s="50">
        <v>1646000</v>
      </c>
      <c r="E15" s="50">
        <v>1646000</v>
      </c>
      <c r="F15" s="44"/>
    </row>
    <row r="16" spans="2:16" ht="19.5" customHeight="1" x14ac:dyDescent="0.25">
      <c r="C16" s="49" t="s">
        <v>5</v>
      </c>
      <c r="D16" s="50">
        <v>0</v>
      </c>
      <c r="E16" s="50">
        <v>0</v>
      </c>
      <c r="F16" s="44"/>
    </row>
    <row r="17" spans="3:6" ht="19.5" customHeight="1" x14ac:dyDescent="0.25">
      <c r="C17" s="49" t="s">
        <v>6</v>
      </c>
      <c r="D17" s="50">
        <v>24591731</v>
      </c>
      <c r="E17" s="50">
        <v>24471731</v>
      </c>
      <c r="F17" s="44"/>
    </row>
    <row r="18" spans="3:6" ht="19.5" customHeight="1" x14ac:dyDescent="0.25">
      <c r="C18" s="47" t="s">
        <v>7</v>
      </c>
      <c r="D18" s="48">
        <f>SUM(D19:D27)</f>
        <v>80511311</v>
      </c>
      <c r="E18" s="48">
        <f>SUM(E19:E27)</f>
        <v>80511311</v>
      </c>
      <c r="F18" s="44"/>
    </row>
    <row r="19" spans="3:6" ht="19.5" customHeight="1" x14ac:dyDescent="0.25">
      <c r="C19" s="49" t="s">
        <v>8</v>
      </c>
      <c r="D19" s="50">
        <v>23406034</v>
      </c>
      <c r="E19" s="50">
        <v>23406034</v>
      </c>
      <c r="F19" s="44"/>
    </row>
    <row r="20" spans="3:6" ht="19.5" customHeight="1" x14ac:dyDescent="0.25">
      <c r="C20" s="49" t="s">
        <v>9</v>
      </c>
      <c r="D20" s="50">
        <v>3300000</v>
      </c>
      <c r="E20" s="50">
        <v>3300000</v>
      </c>
      <c r="F20" s="44"/>
    </row>
    <row r="21" spans="3:6" ht="19.5" customHeight="1" x14ac:dyDescent="0.25">
      <c r="C21" s="49" t="s">
        <v>10</v>
      </c>
      <c r="D21" s="50">
        <v>2500000</v>
      </c>
      <c r="E21" s="50">
        <v>2500000</v>
      </c>
      <c r="F21" s="44"/>
    </row>
    <row r="22" spans="3:6" ht="19.5" customHeight="1" x14ac:dyDescent="0.25">
      <c r="C22" s="49" t="s">
        <v>11</v>
      </c>
      <c r="D22" s="50">
        <v>425000</v>
      </c>
      <c r="E22" s="50">
        <v>425000</v>
      </c>
      <c r="F22" s="44"/>
    </row>
    <row r="23" spans="3:6" ht="19.5" customHeight="1" x14ac:dyDescent="0.25">
      <c r="C23" s="49" t="s">
        <v>12</v>
      </c>
      <c r="D23" s="50">
        <v>7921016</v>
      </c>
      <c r="E23" s="50">
        <v>7921016</v>
      </c>
    </row>
    <row r="24" spans="3:6" ht="19.5" customHeight="1" x14ac:dyDescent="0.25">
      <c r="C24" s="49" t="s">
        <v>13</v>
      </c>
      <c r="D24" s="50">
        <v>3367936</v>
      </c>
      <c r="E24" s="50">
        <v>3367936</v>
      </c>
    </row>
    <row r="25" spans="3:6" ht="19.5" customHeight="1" x14ac:dyDescent="0.25">
      <c r="C25" s="49" t="s">
        <v>14</v>
      </c>
      <c r="D25" s="50">
        <v>8353200</v>
      </c>
      <c r="E25" s="50">
        <v>8353200</v>
      </c>
    </row>
    <row r="26" spans="3:6" ht="19.5" customHeight="1" x14ac:dyDescent="0.25">
      <c r="C26" s="49" t="s">
        <v>15</v>
      </c>
      <c r="D26" s="50">
        <v>16728125</v>
      </c>
      <c r="E26" s="50">
        <v>16728125</v>
      </c>
    </row>
    <row r="27" spans="3:6" ht="19.5" customHeight="1" x14ac:dyDescent="0.25">
      <c r="C27" s="49" t="s">
        <v>16</v>
      </c>
      <c r="D27" s="50">
        <v>14510000</v>
      </c>
      <c r="E27" s="50">
        <v>14510000</v>
      </c>
    </row>
    <row r="28" spans="3:6" ht="19.5" customHeight="1" x14ac:dyDescent="0.25">
      <c r="C28" s="47" t="s">
        <v>17</v>
      </c>
      <c r="D28" s="48">
        <f>SUM(D29:D37)</f>
        <v>111154378</v>
      </c>
      <c r="E28" s="48">
        <f>SUM(E29:E37)</f>
        <v>105654378</v>
      </c>
    </row>
    <row r="29" spans="3:6" ht="19.5" customHeight="1" x14ac:dyDescent="0.25">
      <c r="C29" s="49" t="s">
        <v>18</v>
      </c>
      <c r="D29" s="50">
        <v>6900000</v>
      </c>
      <c r="E29" s="50">
        <v>6900000</v>
      </c>
    </row>
    <row r="30" spans="3:6" ht="19.5" customHeight="1" x14ac:dyDescent="0.25">
      <c r="C30" s="49" t="s">
        <v>19</v>
      </c>
      <c r="D30" s="50">
        <v>3830000</v>
      </c>
      <c r="E30" s="50">
        <v>3830000</v>
      </c>
    </row>
    <row r="31" spans="3:6" ht="19.5" customHeight="1" x14ac:dyDescent="0.25">
      <c r="C31" s="49" t="s">
        <v>20</v>
      </c>
      <c r="D31" s="50">
        <v>2850000</v>
      </c>
      <c r="E31" s="50">
        <v>2850000</v>
      </c>
    </row>
    <row r="32" spans="3:6" ht="19.5" customHeight="1" x14ac:dyDescent="0.25">
      <c r="C32" s="49" t="s">
        <v>21</v>
      </c>
      <c r="D32" s="50">
        <v>500000</v>
      </c>
      <c r="E32" s="50">
        <v>500000</v>
      </c>
    </row>
    <row r="33" spans="3:5" ht="19.5" customHeight="1" x14ac:dyDescent="0.25">
      <c r="C33" s="49" t="s">
        <v>22</v>
      </c>
      <c r="D33" s="50">
        <v>2060000</v>
      </c>
      <c r="E33" s="50">
        <v>2060000</v>
      </c>
    </row>
    <row r="34" spans="3:5" ht="19.5" customHeight="1" x14ac:dyDescent="0.25">
      <c r="C34" s="49" t="s">
        <v>23</v>
      </c>
      <c r="D34" s="50">
        <v>3225000</v>
      </c>
      <c r="E34" s="50">
        <v>3225000</v>
      </c>
    </row>
    <row r="35" spans="3:5" ht="19.5" customHeight="1" x14ac:dyDescent="0.25">
      <c r="C35" s="49" t="s">
        <v>24</v>
      </c>
      <c r="D35" s="50">
        <v>15700600</v>
      </c>
      <c r="E35" s="50">
        <v>15700600</v>
      </c>
    </row>
    <row r="36" spans="3:5" ht="19.5" customHeight="1" x14ac:dyDescent="0.25">
      <c r="C36" s="49" t="s">
        <v>25</v>
      </c>
      <c r="D36" s="50">
        <v>0</v>
      </c>
      <c r="E36" s="50">
        <v>0</v>
      </c>
    </row>
    <row r="37" spans="3:5" ht="19.5" customHeight="1" x14ac:dyDescent="0.25">
      <c r="C37" s="49" t="s">
        <v>26</v>
      </c>
      <c r="D37" s="50">
        <v>76088778</v>
      </c>
      <c r="E37" s="50">
        <v>70588778</v>
      </c>
    </row>
    <row r="38" spans="3:5" ht="19.5" customHeight="1" x14ac:dyDescent="0.25">
      <c r="C38" s="47" t="s">
        <v>27</v>
      </c>
      <c r="D38" s="48">
        <f>SUM(D39:D46)</f>
        <v>53708694</v>
      </c>
      <c r="E38" s="48">
        <f>SUM(E39:E46)</f>
        <v>53708694</v>
      </c>
    </row>
    <row r="39" spans="3:5" ht="19.5" customHeight="1" x14ac:dyDescent="0.25">
      <c r="C39" s="49" t="s">
        <v>28</v>
      </c>
      <c r="D39" s="50">
        <v>53508694</v>
      </c>
      <c r="E39" s="50">
        <v>53508694</v>
      </c>
    </row>
    <row r="40" spans="3:5" ht="19.5" customHeight="1" x14ac:dyDescent="0.25">
      <c r="C40" s="49" t="s">
        <v>29</v>
      </c>
      <c r="D40" s="50">
        <v>0</v>
      </c>
      <c r="E40" s="50">
        <v>0</v>
      </c>
    </row>
    <row r="41" spans="3:5" ht="19.5" customHeight="1" x14ac:dyDescent="0.25">
      <c r="C41" s="49" t="s">
        <v>30</v>
      </c>
      <c r="D41" s="50">
        <v>0</v>
      </c>
      <c r="E41" s="50">
        <v>0</v>
      </c>
    </row>
    <row r="42" spans="3:5" ht="19.5" customHeight="1" x14ac:dyDescent="0.25">
      <c r="C42" s="49" t="s">
        <v>31</v>
      </c>
      <c r="D42" s="50">
        <v>0</v>
      </c>
      <c r="E42" s="50">
        <v>0</v>
      </c>
    </row>
    <row r="43" spans="3:5" ht="19.5" customHeight="1" x14ac:dyDescent="0.25">
      <c r="C43" s="49" t="s">
        <v>32</v>
      </c>
      <c r="D43" s="50">
        <v>0</v>
      </c>
      <c r="E43" s="50">
        <v>0</v>
      </c>
    </row>
    <row r="44" spans="3:5" ht="19.5" customHeight="1" x14ac:dyDescent="0.25">
      <c r="C44" s="49" t="s">
        <v>33</v>
      </c>
      <c r="D44" s="50">
        <v>0</v>
      </c>
      <c r="E44" s="50">
        <v>0</v>
      </c>
    </row>
    <row r="45" spans="3:5" ht="19.5" customHeight="1" x14ac:dyDescent="0.25">
      <c r="C45" s="49" t="s">
        <v>34</v>
      </c>
      <c r="D45" s="50">
        <v>0</v>
      </c>
      <c r="E45" s="50">
        <v>0</v>
      </c>
    </row>
    <row r="46" spans="3:5" ht="19.5" customHeight="1" x14ac:dyDescent="0.25">
      <c r="C46" s="49" t="s">
        <v>35</v>
      </c>
      <c r="D46" s="50">
        <v>200000</v>
      </c>
      <c r="E46" s="50">
        <v>200000</v>
      </c>
    </row>
    <row r="47" spans="3:5" ht="19.5" customHeight="1" x14ac:dyDescent="0.25">
      <c r="C47" s="47" t="s">
        <v>36</v>
      </c>
      <c r="D47" s="48">
        <f>SUM(D48:D53)</f>
        <v>0</v>
      </c>
      <c r="E47" s="48">
        <f>SUM(E48:E53)</f>
        <v>0</v>
      </c>
    </row>
    <row r="48" spans="3:5" ht="19.5" customHeight="1" x14ac:dyDescent="0.25">
      <c r="C48" s="49" t="s">
        <v>37</v>
      </c>
      <c r="D48" s="50">
        <v>0</v>
      </c>
      <c r="E48" s="50">
        <v>0</v>
      </c>
    </row>
    <row r="49" spans="3:5" ht="19.5" customHeight="1" x14ac:dyDescent="0.25">
      <c r="C49" s="49" t="s">
        <v>38</v>
      </c>
      <c r="D49" s="50">
        <v>0</v>
      </c>
      <c r="E49" s="50">
        <v>0</v>
      </c>
    </row>
    <row r="50" spans="3:5" ht="19.5" customHeight="1" x14ac:dyDescent="0.25">
      <c r="C50" s="49" t="s">
        <v>39</v>
      </c>
      <c r="D50" s="50">
        <v>0</v>
      </c>
      <c r="E50" s="50">
        <v>0</v>
      </c>
    </row>
    <row r="51" spans="3:5" ht="19.5" customHeight="1" x14ac:dyDescent="0.25">
      <c r="C51" s="49" t="s">
        <v>40</v>
      </c>
      <c r="D51" s="50">
        <v>0</v>
      </c>
      <c r="E51" s="50">
        <v>0</v>
      </c>
    </row>
    <row r="52" spans="3:5" ht="19.5" customHeight="1" x14ac:dyDescent="0.25">
      <c r="C52" s="49" t="s">
        <v>41</v>
      </c>
      <c r="D52" s="50">
        <v>0</v>
      </c>
      <c r="E52" s="50">
        <v>0</v>
      </c>
    </row>
    <row r="53" spans="3:5" ht="19.5" customHeight="1" x14ac:dyDescent="0.25">
      <c r="C53" s="49" t="s">
        <v>42</v>
      </c>
      <c r="D53" s="50">
        <v>0</v>
      </c>
      <c r="E53" s="50">
        <v>0</v>
      </c>
    </row>
    <row r="54" spans="3:5" ht="19.5" customHeight="1" x14ac:dyDescent="0.25">
      <c r="C54" s="47" t="s">
        <v>43</v>
      </c>
      <c r="D54" s="48">
        <f>SUM(D55:D63)</f>
        <v>30400000</v>
      </c>
      <c r="E54" s="48">
        <f>SUM(E55:E63)</f>
        <v>35900000</v>
      </c>
    </row>
    <row r="55" spans="3:5" ht="19.5" customHeight="1" x14ac:dyDescent="0.25">
      <c r="C55" s="49" t="s">
        <v>44</v>
      </c>
      <c r="D55" s="50">
        <v>20700000</v>
      </c>
      <c r="E55" s="50">
        <v>26200000</v>
      </c>
    </row>
    <row r="56" spans="3:5" ht="19.5" customHeight="1" x14ac:dyDescent="0.25">
      <c r="C56" s="49" t="s">
        <v>45</v>
      </c>
      <c r="D56" s="50">
        <v>200000</v>
      </c>
      <c r="E56" s="50">
        <v>200000</v>
      </c>
    </row>
    <row r="57" spans="3:5" ht="19.5" customHeight="1" x14ac:dyDescent="0.25">
      <c r="C57" s="49" t="s">
        <v>46</v>
      </c>
      <c r="D57" s="50">
        <v>4500000</v>
      </c>
      <c r="E57" s="50">
        <v>4500000</v>
      </c>
    </row>
    <row r="58" spans="3:5" ht="19.5" customHeight="1" x14ac:dyDescent="0.25">
      <c r="C58" s="49" t="s">
        <v>47</v>
      </c>
      <c r="D58" s="50">
        <v>400000</v>
      </c>
      <c r="E58" s="50">
        <v>400000</v>
      </c>
    </row>
    <row r="59" spans="3:5" ht="19.5" customHeight="1" x14ac:dyDescent="0.25">
      <c r="C59" s="49" t="s">
        <v>48</v>
      </c>
      <c r="D59" s="50">
        <v>1700000</v>
      </c>
      <c r="E59" s="50">
        <v>1700000</v>
      </c>
    </row>
    <row r="60" spans="3:5" ht="19.5" customHeight="1" x14ac:dyDescent="0.25">
      <c r="C60" s="49" t="s">
        <v>49</v>
      </c>
      <c r="D60" s="50">
        <v>400000</v>
      </c>
      <c r="E60" s="50">
        <v>400000</v>
      </c>
    </row>
    <row r="61" spans="3:5" ht="19.5" customHeight="1" x14ac:dyDescent="0.25">
      <c r="C61" s="49" t="s">
        <v>50</v>
      </c>
      <c r="D61" s="50">
        <v>0</v>
      </c>
      <c r="E61" s="50">
        <v>0</v>
      </c>
    </row>
    <row r="62" spans="3:5" ht="19.5" customHeight="1" x14ac:dyDescent="0.25">
      <c r="C62" s="49" t="s">
        <v>51</v>
      </c>
      <c r="D62" s="50">
        <v>1500000</v>
      </c>
      <c r="E62" s="50">
        <v>1500000</v>
      </c>
    </row>
    <row r="63" spans="3:5" ht="19.5" customHeight="1" x14ac:dyDescent="0.25">
      <c r="C63" s="49" t="s">
        <v>52</v>
      </c>
      <c r="D63" s="50">
        <v>1000000</v>
      </c>
      <c r="E63" s="50">
        <v>1000000</v>
      </c>
    </row>
    <row r="64" spans="3:5" ht="19.5" customHeight="1" x14ac:dyDescent="0.25">
      <c r="C64" s="47" t="s">
        <v>53</v>
      </c>
      <c r="D64" s="48">
        <f>SUM(D65:D68)</f>
        <v>0</v>
      </c>
      <c r="E64" s="48">
        <f>SUM(E65:E68)</f>
        <v>0</v>
      </c>
    </row>
    <row r="65" spans="3:5" ht="19.5" customHeight="1" x14ac:dyDescent="0.25">
      <c r="C65" s="49" t="s">
        <v>54</v>
      </c>
      <c r="D65" s="50">
        <v>0</v>
      </c>
      <c r="E65" s="50">
        <v>0</v>
      </c>
    </row>
    <row r="66" spans="3:5" ht="19.5" customHeight="1" x14ac:dyDescent="0.25">
      <c r="C66" s="49" t="s">
        <v>55</v>
      </c>
      <c r="D66" s="50">
        <v>0</v>
      </c>
      <c r="E66" s="50">
        <v>0</v>
      </c>
    </row>
    <row r="67" spans="3:5" ht="19.5" customHeight="1" x14ac:dyDescent="0.25">
      <c r="C67" s="49" t="s">
        <v>56</v>
      </c>
      <c r="D67" s="50">
        <v>0</v>
      </c>
      <c r="E67" s="50">
        <v>0</v>
      </c>
    </row>
    <row r="68" spans="3:5" ht="19.5" customHeight="1" x14ac:dyDescent="0.25">
      <c r="C68" s="49" t="s">
        <v>57</v>
      </c>
      <c r="D68" s="50">
        <v>0</v>
      </c>
      <c r="E68" s="50">
        <v>0</v>
      </c>
    </row>
    <row r="69" spans="3:5" ht="19.5" customHeight="1" x14ac:dyDescent="0.25">
      <c r="C69" s="47" t="s">
        <v>58</v>
      </c>
      <c r="D69" s="48">
        <f>SUM(D70:D71)</f>
        <v>0</v>
      </c>
      <c r="E69" s="48">
        <f>SUM(E70:E71)</f>
        <v>0</v>
      </c>
    </row>
    <row r="70" spans="3:5" ht="19.5" customHeight="1" x14ac:dyDescent="0.25">
      <c r="C70" s="49" t="s">
        <v>59</v>
      </c>
      <c r="D70" s="50">
        <v>0</v>
      </c>
      <c r="E70" s="50">
        <v>0</v>
      </c>
    </row>
    <row r="71" spans="3:5" ht="19.5" customHeight="1" x14ac:dyDescent="0.25">
      <c r="C71" s="49" t="s">
        <v>60</v>
      </c>
      <c r="D71" s="50">
        <v>0</v>
      </c>
      <c r="E71" s="50">
        <v>0</v>
      </c>
    </row>
    <row r="72" spans="3:5" ht="19.5" customHeight="1" x14ac:dyDescent="0.25">
      <c r="C72" s="47" t="s">
        <v>61</v>
      </c>
      <c r="D72" s="48">
        <f>SUM(D73:D75)</f>
        <v>0</v>
      </c>
      <c r="E72" s="48">
        <f>SUM(E73:E75)</f>
        <v>0</v>
      </c>
    </row>
    <row r="73" spans="3:5" ht="19.5" customHeight="1" x14ac:dyDescent="0.25">
      <c r="C73" s="49" t="s">
        <v>62</v>
      </c>
      <c r="D73" s="50">
        <v>0</v>
      </c>
      <c r="E73" s="50">
        <v>0</v>
      </c>
    </row>
    <row r="74" spans="3:5" ht="19.5" customHeight="1" x14ac:dyDescent="0.25">
      <c r="C74" s="49" t="s">
        <v>63</v>
      </c>
      <c r="D74" s="50">
        <v>0</v>
      </c>
      <c r="E74" s="50">
        <v>0</v>
      </c>
    </row>
    <row r="75" spans="3:5" ht="19.5" customHeight="1" x14ac:dyDescent="0.25">
      <c r="C75" s="49" t="s">
        <v>64</v>
      </c>
      <c r="D75" s="50">
        <v>0</v>
      </c>
      <c r="E75" s="50">
        <v>0</v>
      </c>
    </row>
    <row r="76" spans="3:5" ht="19.5" customHeight="1" x14ac:dyDescent="0.25">
      <c r="C76" s="45" t="s">
        <v>67</v>
      </c>
      <c r="D76" s="50">
        <v>0</v>
      </c>
      <c r="E76" s="50">
        <v>0</v>
      </c>
    </row>
    <row r="77" spans="3:5" ht="19.5" customHeight="1" x14ac:dyDescent="0.25">
      <c r="C77" s="47" t="s">
        <v>68</v>
      </c>
      <c r="D77" s="48">
        <f>SUM(D78:D79)</f>
        <v>0</v>
      </c>
      <c r="E77" s="48">
        <f>SUM(E78:E79)</f>
        <v>0</v>
      </c>
    </row>
    <row r="78" spans="3:5" ht="19.5" customHeight="1" x14ac:dyDescent="0.25">
      <c r="C78" s="49" t="s">
        <v>69</v>
      </c>
      <c r="D78" s="50">
        <v>0</v>
      </c>
      <c r="E78" s="50">
        <v>0</v>
      </c>
    </row>
    <row r="79" spans="3:5" ht="19.5" customHeight="1" x14ac:dyDescent="0.25">
      <c r="C79" s="49" t="s">
        <v>70</v>
      </c>
      <c r="D79" s="50">
        <v>0</v>
      </c>
      <c r="E79" s="50">
        <v>0</v>
      </c>
    </row>
    <row r="80" spans="3:5" ht="19.5" customHeight="1" x14ac:dyDescent="0.25">
      <c r="C80" s="47" t="s">
        <v>71</v>
      </c>
      <c r="D80" s="48">
        <f>SUM(D81:D82)</f>
        <v>0</v>
      </c>
      <c r="E80" s="48">
        <f>SUM(E81:E82)</f>
        <v>0</v>
      </c>
    </row>
    <row r="81" spans="3:5" ht="19.5" customHeight="1" x14ac:dyDescent="0.25">
      <c r="C81" s="49" t="s">
        <v>72</v>
      </c>
      <c r="D81" s="50">
        <v>0</v>
      </c>
      <c r="E81" s="50">
        <v>0</v>
      </c>
    </row>
    <row r="82" spans="3:5" ht="19.5" customHeight="1" x14ac:dyDescent="0.25">
      <c r="C82" s="49" t="s">
        <v>73</v>
      </c>
      <c r="D82" s="50">
        <v>0</v>
      </c>
      <c r="E82" s="50">
        <v>0</v>
      </c>
    </row>
    <row r="83" spans="3:5" ht="19.5" customHeight="1" x14ac:dyDescent="0.25">
      <c r="C83" s="47" t="s">
        <v>74</v>
      </c>
      <c r="D83" s="48">
        <f>SUM(D84)</f>
        <v>0</v>
      </c>
      <c r="E83" s="48">
        <f>SUM(E84)</f>
        <v>0</v>
      </c>
    </row>
    <row r="84" spans="3:5" ht="19.5" customHeight="1" x14ac:dyDescent="0.25">
      <c r="C84" s="49" t="s">
        <v>75</v>
      </c>
      <c r="D84" s="50">
        <v>0</v>
      </c>
      <c r="E84" s="50">
        <v>0</v>
      </c>
    </row>
    <row r="85" spans="3:5" s="56" customFormat="1" ht="19.5" customHeight="1" x14ac:dyDescent="0.3">
      <c r="C85" s="58" t="s">
        <v>65</v>
      </c>
      <c r="D85" s="59">
        <f>+D12+D18+D28+D38+D47+D54+D64+D69+D72+D77+D80+D83</f>
        <v>524411415</v>
      </c>
      <c r="E85" s="59">
        <f>+E12+E18+E28+E38+E47+E54+E64+E69+E72+E77+E80+E83</f>
        <v>524411415</v>
      </c>
    </row>
    <row r="86" spans="3:5" x14ac:dyDescent="0.25">
      <c r="C86" s="51"/>
      <c r="D86" s="52"/>
    </row>
    <row r="87" spans="3:5" x14ac:dyDescent="0.25">
      <c r="C87" s="53"/>
    </row>
    <row r="88" spans="3:5" x14ac:dyDescent="0.25">
      <c r="C88" s="53"/>
    </row>
    <row r="91" spans="3:5" ht="26.25" customHeight="1" x14ac:dyDescent="0.25">
      <c r="C91" s="1"/>
    </row>
    <row r="92" spans="3:5" ht="33.75" customHeight="1" x14ac:dyDescent="0.25">
      <c r="C92" s="54"/>
    </row>
    <row r="93" spans="3:5" x14ac:dyDescent="0.25">
      <c r="C93" s="55"/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23622047244094491" right="0.23622047244094491" top="0.15748031496062992" bottom="0.74803149606299213" header="0.31496062992125984" footer="0.31496062992125984"/>
  <pageSetup scale="72" orientation="portrait" horizontalDpi="360" verticalDpi="360" r:id="rId1"/>
  <rowBreaks count="1" manualBreakCount="1">
    <brk id="54" min="2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showGridLines="0" view="pageBreakPreview" topLeftCell="B1" zoomScaleSheetLayoutView="10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C12" sqref="C12"/>
    </sheetView>
  </sheetViews>
  <sheetFormatPr baseColWidth="10" defaultColWidth="18.7109375" defaultRowHeight="15" x14ac:dyDescent="0.25"/>
  <cols>
    <col min="1" max="1" width="9.42578125" hidden="1" customWidth="1"/>
    <col min="2" max="2" width="1.42578125" customWidth="1"/>
    <col min="3" max="3" width="66.140625" customWidth="1"/>
    <col min="4" max="4" width="17" style="17" customWidth="1"/>
    <col min="5" max="5" width="15.7109375" style="5" customWidth="1"/>
    <col min="6" max="6" width="17.28515625" style="5" customWidth="1"/>
    <col min="7" max="8" width="14.5703125" style="5" hidden="1" customWidth="1"/>
    <col min="9" max="9" width="14.5703125" style="14" hidden="1" customWidth="1"/>
    <col min="10" max="11" width="14.85546875" hidden="1" customWidth="1"/>
    <col min="12" max="12" width="15" hidden="1" customWidth="1"/>
    <col min="13" max="13" width="14.85546875" hidden="1" customWidth="1"/>
    <col min="14" max="14" width="13.5703125" hidden="1" customWidth="1"/>
    <col min="15" max="16" width="14.85546875" hidden="1" customWidth="1"/>
    <col min="17" max="17" width="14.140625" hidden="1" customWidth="1"/>
    <col min="18" max="18" width="16" customWidth="1"/>
  </cols>
  <sheetData>
    <row r="1" spans="3:19" ht="21" customHeight="1" x14ac:dyDescent="0.25">
      <c r="C1" s="72" t="s">
        <v>96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3:19" ht="15.75" x14ac:dyDescent="0.25">
      <c r="C2" s="69" t="s">
        <v>97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3:19" ht="15.75" customHeight="1" x14ac:dyDescent="0.25">
      <c r="C3" s="63" t="s">
        <v>91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3:19" ht="33.75" customHeight="1" x14ac:dyDescent="0.25">
      <c r="C4" s="64" t="s">
        <v>77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3:19" s="56" customFormat="1" ht="25.5" customHeight="1" x14ac:dyDescent="0.3">
      <c r="C5" s="67" t="s">
        <v>66</v>
      </c>
      <c r="D5" s="74" t="s">
        <v>93</v>
      </c>
      <c r="E5" s="74" t="s">
        <v>92</v>
      </c>
      <c r="F5" s="71" t="s">
        <v>100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3:19" s="56" customFormat="1" ht="33.75" customHeight="1" x14ac:dyDescent="0.3">
      <c r="C6" s="67"/>
      <c r="D6" s="74"/>
      <c r="E6" s="74"/>
      <c r="F6" s="60" t="s">
        <v>79</v>
      </c>
      <c r="G6" s="60" t="s">
        <v>80</v>
      </c>
      <c r="H6" s="60" t="s">
        <v>81</v>
      </c>
      <c r="I6" s="61" t="s">
        <v>82</v>
      </c>
      <c r="J6" s="62" t="s">
        <v>83</v>
      </c>
      <c r="K6" s="62" t="s">
        <v>84</v>
      </c>
      <c r="L6" s="62" t="s">
        <v>85</v>
      </c>
      <c r="M6" s="62" t="s">
        <v>86</v>
      </c>
      <c r="N6" s="62" t="s">
        <v>87</v>
      </c>
      <c r="O6" s="62" t="s">
        <v>88</v>
      </c>
      <c r="P6" s="62" t="s">
        <v>89</v>
      </c>
      <c r="Q6" s="62" t="s">
        <v>90</v>
      </c>
      <c r="R6" s="62" t="s">
        <v>78</v>
      </c>
    </row>
    <row r="7" spans="3:19" x14ac:dyDescent="0.25">
      <c r="C7" s="13" t="s">
        <v>0</v>
      </c>
      <c r="D7" s="25"/>
      <c r="E7" s="30"/>
      <c r="F7" s="18"/>
      <c r="G7" s="18"/>
      <c r="H7" s="18"/>
      <c r="I7" s="18"/>
      <c r="J7" s="26"/>
      <c r="K7" s="26"/>
      <c r="L7" s="26"/>
      <c r="M7" s="26"/>
      <c r="N7" s="26"/>
      <c r="O7" s="26"/>
      <c r="P7" s="26"/>
      <c r="Q7" s="26"/>
      <c r="R7" s="26"/>
    </row>
    <row r="8" spans="3:19" x14ac:dyDescent="0.25">
      <c r="C8" s="9" t="s">
        <v>1</v>
      </c>
      <c r="D8" s="19">
        <f>SUM(D9:D13)</f>
        <v>248637032</v>
      </c>
      <c r="E8" s="19">
        <f>SUM(E9:E13)</f>
        <v>248637032</v>
      </c>
      <c r="F8" s="19">
        <f t="shared" ref="F8:P8" si="0">SUM(F9:F13)</f>
        <v>15898096</v>
      </c>
      <c r="G8" s="19">
        <f t="shared" si="0"/>
        <v>0</v>
      </c>
      <c r="H8" s="19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0</v>
      </c>
      <c r="Q8" s="19">
        <f>SUM(Q9:Q13)</f>
        <v>0</v>
      </c>
      <c r="R8" s="19">
        <f>SUM(R9:R13)</f>
        <v>15898096</v>
      </c>
    </row>
    <row r="9" spans="3:19" x14ac:dyDescent="0.25">
      <c r="C9" s="10" t="s">
        <v>2</v>
      </c>
      <c r="D9" s="21">
        <v>180851129</v>
      </c>
      <c r="E9" s="21">
        <v>180971129</v>
      </c>
      <c r="F9" s="21">
        <v>13203777</v>
      </c>
      <c r="G9" s="21">
        <v>0</v>
      </c>
      <c r="H9" s="21">
        <v>0</v>
      </c>
      <c r="I9" s="21">
        <v>0</v>
      </c>
      <c r="J9" s="21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f>SUM(F9:Q9)</f>
        <v>13203777</v>
      </c>
    </row>
    <row r="10" spans="3:19" x14ac:dyDescent="0.25">
      <c r="C10" s="10" t="s">
        <v>3</v>
      </c>
      <c r="D10" s="21">
        <v>41548172</v>
      </c>
      <c r="E10" s="21">
        <v>41548172</v>
      </c>
      <c r="F10" s="21">
        <v>679200</v>
      </c>
      <c r="G10" s="21">
        <v>0</v>
      </c>
      <c r="H10" s="21">
        <v>0</v>
      </c>
      <c r="I10" s="21">
        <v>0</v>
      </c>
      <c r="J10" s="21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f t="shared" ref="R10:R71" si="1">SUM(F10:Q10)</f>
        <v>679200</v>
      </c>
    </row>
    <row r="11" spans="3:19" x14ac:dyDescent="0.25">
      <c r="C11" s="10" t="s">
        <v>99</v>
      </c>
      <c r="D11" s="21">
        <v>1646000</v>
      </c>
      <c r="E11" s="21">
        <v>1646000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f t="shared" si="1"/>
        <v>0</v>
      </c>
      <c r="S11" s="4"/>
    </row>
    <row r="12" spans="3:19" x14ac:dyDescent="0.25">
      <c r="C12" s="10" t="s">
        <v>5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f t="shared" si="1"/>
        <v>0</v>
      </c>
    </row>
    <row r="13" spans="3:19" x14ac:dyDescent="0.25">
      <c r="C13" s="10" t="s">
        <v>6</v>
      </c>
      <c r="D13" s="21">
        <v>24591731</v>
      </c>
      <c r="E13" s="21">
        <v>24471731</v>
      </c>
      <c r="F13" s="21">
        <v>2015119</v>
      </c>
      <c r="G13" s="21">
        <v>0</v>
      </c>
      <c r="H13" s="21">
        <v>0</v>
      </c>
      <c r="I13" s="21">
        <v>0</v>
      </c>
      <c r="J13" s="21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f t="shared" si="1"/>
        <v>2015119</v>
      </c>
    </row>
    <row r="14" spans="3:19" x14ac:dyDescent="0.25">
      <c r="C14" s="9" t="s">
        <v>7</v>
      </c>
      <c r="D14" s="19">
        <f>SUM(D15:D23)</f>
        <v>80511311</v>
      </c>
      <c r="E14" s="19">
        <f>SUM(E15:E23)</f>
        <v>80511311</v>
      </c>
      <c r="F14" s="19">
        <f t="shared" ref="F14:R14" si="2">SUM(F15:F23)</f>
        <v>515733</v>
      </c>
      <c r="G14" s="19">
        <f t="shared" si="2"/>
        <v>0</v>
      </c>
      <c r="H14" s="19">
        <f t="shared" si="2"/>
        <v>0</v>
      </c>
      <c r="I14" s="19">
        <f t="shared" si="2"/>
        <v>0</v>
      </c>
      <c r="J14" s="19">
        <f>SUM(J15:J23)</f>
        <v>0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20">
        <f t="shared" si="2"/>
        <v>0</v>
      </c>
      <c r="O14" s="20">
        <f t="shared" si="2"/>
        <v>0</v>
      </c>
      <c r="P14" s="20">
        <f t="shared" si="2"/>
        <v>0</v>
      </c>
      <c r="Q14" s="20">
        <f t="shared" si="2"/>
        <v>0</v>
      </c>
      <c r="R14" s="20">
        <f t="shared" si="2"/>
        <v>515733</v>
      </c>
    </row>
    <row r="15" spans="3:19" x14ac:dyDescent="0.25">
      <c r="C15" s="10" t="s">
        <v>8</v>
      </c>
      <c r="D15" s="21">
        <v>23406034</v>
      </c>
      <c r="E15" s="21">
        <v>23406034</v>
      </c>
      <c r="F15" s="21">
        <v>515733</v>
      </c>
      <c r="G15" s="21">
        <v>0</v>
      </c>
      <c r="H15" s="21">
        <v>0</v>
      </c>
      <c r="I15" s="21">
        <v>0</v>
      </c>
      <c r="J15" s="21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f t="shared" si="1"/>
        <v>515733</v>
      </c>
    </row>
    <row r="16" spans="3:19" x14ac:dyDescent="0.25">
      <c r="C16" s="10" t="s">
        <v>9</v>
      </c>
      <c r="D16" s="21">
        <v>3300000</v>
      </c>
      <c r="E16" s="21">
        <v>3300000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f t="shared" si="1"/>
        <v>0</v>
      </c>
    </row>
    <row r="17" spans="3:19" x14ac:dyDescent="0.25">
      <c r="C17" s="10" t="s">
        <v>10</v>
      </c>
      <c r="D17" s="21">
        <v>2500000</v>
      </c>
      <c r="E17" s="21">
        <v>2500000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f t="shared" si="1"/>
        <v>0</v>
      </c>
    </row>
    <row r="18" spans="3:19" x14ac:dyDescent="0.25">
      <c r="C18" s="10" t="s">
        <v>11</v>
      </c>
      <c r="D18" s="21">
        <v>425000</v>
      </c>
      <c r="E18" s="21">
        <v>425000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f t="shared" si="1"/>
        <v>0</v>
      </c>
    </row>
    <row r="19" spans="3:19" x14ac:dyDescent="0.25">
      <c r="C19" s="10" t="s">
        <v>12</v>
      </c>
      <c r="D19" s="41">
        <v>7921016</v>
      </c>
      <c r="E19" s="41">
        <v>7921016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f t="shared" si="1"/>
        <v>0</v>
      </c>
    </row>
    <row r="20" spans="3:19" x14ac:dyDescent="0.25">
      <c r="C20" s="10" t="s">
        <v>13</v>
      </c>
      <c r="D20" s="21">
        <v>3367936</v>
      </c>
      <c r="E20" s="21">
        <v>3367936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f t="shared" si="1"/>
        <v>0</v>
      </c>
    </row>
    <row r="21" spans="3:19" x14ac:dyDescent="0.25">
      <c r="C21" s="10" t="s">
        <v>14</v>
      </c>
      <c r="D21" s="21">
        <v>8353200</v>
      </c>
      <c r="E21" s="21">
        <v>8353200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f t="shared" si="1"/>
        <v>0</v>
      </c>
    </row>
    <row r="22" spans="3:19" x14ac:dyDescent="0.25">
      <c r="C22" s="10" t="s">
        <v>15</v>
      </c>
      <c r="D22" s="21">
        <v>16728125</v>
      </c>
      <c r="E22" s="21">
        <v>16728125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f t="shared" si="1"/>
        <v>0</v>
      </c>
    </row>
    <row r="23" spans="3:19" x14ac:dyDescent="0.25">
      <c r="C23" s="10" t="s">
        <v>16</v>
      </c>
      <c r="D23" s="21">
        <v>14510000</v>
      </c>
      <c r="E23" s="21">
        <v>14510000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f t="shared" si="1"/>
        <v>0</v>
      </c>
    </row>
    <row r="24" spans="3:19" x14ac:dyDescent="0.25">
      <c r="C24" s="9" t="s">
        <v>17</v>
      </c>
      <c r="D24" s="19">
        <f>SUM(D25:D33)</f>
        <v>111154378</v>
      </c>
      <c r="E24" s="19">
        <f>SUM(E25:E33)</f>
        <v>105654378</v>
      </c>
      <c r="F24" s="19">
        <f t="shared" ref="F24:R24" si="3">SUM(F25:F33)</f>
        <v>0</v>
      </c>
      <c r="G24" s="19">
        <f t="shared" si="3"/>
        <v>0</v>
      </c>
      <c r="H24" s="19">
        <f t="shared" si="3"/>
        <v>0</v>
      </c>
      <c r="I24" s="19">
        <f t="shared" si="3"/>
        <v>0</v>
      </c>
      <c r="J24" s="19">
        <f>SUM(J25:J33)</f>
        <v>0</v>
      </c>
      <c r="K24" s="20">
        <f t="shared" si="3"/>
        <v>0</v>
      </c>
      <c r="L24" s="20">
        <f t="shared" si="3"/>
        <v>0</v>
      </c>
      <c r="M24" s="20">
        <f t="shared" si="3"/>
        <v>0</v>
      </c>
      <c r="N24" s="20">
        <f t="shared" si="3"/>
        <v>0</v>
      </c>
      <c r="O24" s="20">
        <f t="shared" si="3"/>
        <v>0</v>
      </c>
      <c r="P24" s="20">
        <f t="shared" si="3"/>
        <v>0</v>
      </c>
      <c r="Q24" s="20">
        <f t="shared" si="3"/>
        <v>0</v>
      </c>
      <c r="R24" s="20">
        <f t="shared" si="3"/>
        <v>0</v>
      </c>
      <c r="S24" s="30"/>
    </row>
    <row r="25" spans="3:19" x14ac:dyDescent="0.25">
      <c r="C25" s="10" t="s">
        <v>18</v>
      </c>
      <c r="D25" s="21">
        <v>6900000</v>
      </c>
      <c r="E25" s="21">
        <v>6900000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f t="shared" si="1"/>
        <v>0</v>
      </c>
      <c r="S25" s="30"/>
    </row>
    <row r="26" spans="3:19" x14ac:dyDescent="0.25">
      <c r="C26" s="10" t="s">
        <v>19</v>
      </c>
      <c r="D26" s="21">
        <v>3830000</v>
      </c>
      <c r="E26" s="21">
        <v>3830000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f t="shared" si="1"/>
        <v>0</v>
      </c>
    </row>
    <row r="27" spans="3:19" x14ac:dyDescent="0.25">
      <c r="C27" s="10" t="s">
        <v>20</v>
      </c>
      <c r="D27" s="21">
        <v>2850000</v>
      </c>
      <c r="E27" s="21">
        <v>2850000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f t="shared" si="1"/>
        <v>0</v>
      </c>
    </row>
    <row r="28" spans="3:19" x14ac:dyDescent="0.25">
      <c r="C28" s="10" t="s">
        <v>21</v>
      </c>
      <c r="D28" s="21">
        <v>500000</v>
      </c>
      <c r="E28" s="21">
        <v>500000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f t="shared" si="1"/>
        <v>0</v>
      </c>
    </row>
    <row r="29" spans="3:19" x14ac:dyDescent="0.25">
      <c r="C29" s="10" t="s">
        <v>22</v>
      </c>
      <c r="D29" s="21">
        <v>2060000</v>
      </c>
      <c r="E29" s="21">
        <v>2060000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f t="shared" si="1"/>
        <v>0</v>
      </c>
    </row>
    <row r="30" spans="3:19" x14ac:dyDescent="0.25">
      <c r="C30" s="10" t="s">
        <v>23</v>
      </c>
      <c r="D30" s="21">
        <v>3225000</v>
      </c>
      <c r="E30" s="21">
        <v>3225000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f t="shared" si="1"/>
        <v>0</v>
      </c>
    </row>
    <row r="31" spans="3:19" x14ac:dyDescent="0.25">
      <c r="C31" s="10" t="s">
        <v>24</v>
      </c>
      <c r="D31" s="21">
        <v>15700600</v>
      </c>
      <c r="E31" s="21">
        <v>15700600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f t="shared" si="1"/>
        <v>0</v>
      </c>
    </row>
    <row r="32" spans="3:19" x14ac:dyDescent="0.25">
      <c r="C32" s="10" t="s">
        <v>25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f t="shared" si="1"/>
        <v>0</v>
      </c>
    </row>
    <row r="33" spans="3:18" x14ac:dyDescent="0.25">
      <c r="C33" s="10" t="s">
        <v>26</v>
      </c>
      <c r="D33" s="21">
        <v>76088778</v>
      </c>
      <c r="E33" s="21">
        <v>70588778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f t="shared" si="1"/>
        <v>0</v>
      </c>
    </row>
    <row r="34" spans="3:18" x14ac:dyDescent="0.25">
      <c r="C34" s="9" t="s">
        <v>27</v>
      </c>
      <c r="D34" s="19">
        <f>SUM(D35:D42)</f>
        <v>53708694</v>
      </c>
      <c r="E34" s="19">
        <f>SUM(E35:E42)</f>
        <v>53708694</v>
      </c>
      <c r="F34" s="19">
        <f t="shared" ref="F34:P34" si="4">SUM(F35:F42)</f>
        <v>0</v>
      </c>
      <c r="G34" s="19">
        <f t="shared" si="4"/>
        <v>0</v>
      </c>
      <c r="H34" s="19">
        <f t="shared" si="4"/>
        <v>0</v>
      </c>
      <c r="I34" s="19">
        <f t="shared" si="4"/>
        <v>0</v>
      </c>
      <c r="J34" s="19">
        <f>SUM(J35:J42)</f>
        <v>0</v>
      </c>
      <c r="K34" s="20">
        <f t="shared" si="4"/>
        <v>0</v>
      </c>
      <c r="L34" s="20">
        <f t="shared" si="4"/>
        <v>0</v>
      </c>
      <c r="M34" s="20">
        <f t="shared" si="4"/>
        <v>0</v>
      </c>
      <c r="N34" s="20">
        <f t="shared" si="4"/>
        <v>0</v>
      </c>
      <c r="O34" s="20">
        <f t="shared" si="4"/>
        <v>0</v>
      </c>
      <c r="P34" s="20">
        <f t="shared" si="4"/>
        <v>0</v>
      </c>
      <c r="Q34" s="20">
        <f>SUM(Q35:Q42)</f>
        <v>0</v>
      </c>
      <c r="R34" s="20">
        <f>SUM(R35:R42)</f>
        <v>0</v>
      </c>
    </row>
    <row r="35" spans="3:18" x14ac:dyDescent="0.25">
      <c r="C35" s="10" t="s">
        <v>28</v>
      </c>
      <c r="D35" s="21">
        <v>53508694</v>
      </c>
      <c r="E35" s="21">
        <v>53508694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f t="shared" si="1"/>
        <v>0</v>
      </c>
    </row>
    <row r="36" spans="3:18" x14ac:dyDescent="0.25">
      <c r="C36" s="10" t="s">
        <v>29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f t="shared" si="1"/>
        <v>0</v>
      </c>
    </row>
    <row r="37" spans="3:18" x14ac:dyDescent="0.25">
      <c r="C37" s="10" t="s">
        <v>30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f t="shared" si="1"/>
        <v>0</v>
      </c>
    </row>
    <row r="38" spans="3:18" x14ac:dyDescent="0.25">
      <c r="C38" s="10" t="s">
        <v>31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f t="shared" si="1"/>
        <v>0</v>
      </c>
    </row>
    <row r="39" spans="3:18" x14ac:dyDescent="0.25">
      <c r="C39" s="10" t="s">
        <v>32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f t="shared" si="1"/>
        <v>0</v>
      </c>
    </row>
    <row r="40" spans="3:18" x14ac:dyDescent="0.25">
      <c r="C40" s="10" t="s">
        <v>33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f t="shared" si="1"/>
        <v>0</v>
      </c>
    </row>
    <row r="41" spans="3:18" x14ac:dyDescent="0.25">
      <c r="C41" s="10" t="s">
        <v>34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f t="shared" si="1"/>
        <v>0</v>
      </c>
    </row>
    <row r="42" spans="3:18" x14ac:dyDescent="0.25">
      <c r="C42" s="10" t="s">
        <v>35</v>
      </c>
      <c r="D42" s="21">
        <v>200000</v>
      </c>
      <c r="E42" s="21">
        <v>200000</v>
      </c>
      <c r="F42" s="21">
        <v>0</v>
      </c>
      <c r="G42" s="21">
        <v>0</v>
      </c>
      <c r="H42" s="21">
        <v>0</v>
      </c>
      <c r="I42" s="21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f t="shared" si="1"/>
        <v>0</v>
      </c>
    </row>
    <row r="43" spans="3:18" x14ac:dyDescent="0.25">
      <c r="C43" s="9" t="s">
        <v>36</v>
      </c>
      <c r="D43" s="19">
        <f>SUM(D44:D49)</f>
        <v>0</v>
      </c>
      <c r="E43" s="19">
        <f>SUM(E44:E49)</f>
        <v>0</v>
      </c>
      <c r="F43" s="19">
        <f t="shared" ref="F43:Q43" si="5">SUM(F44:F49)</f>
        <v>0</v>
      </c>
      <c r="G43" s="19">
        <f t="shared" si="5"/>
        <v>0</v>
      </c>
      <c r="H43" s="19">
        <f t="shared" si="5"/>
        <v>0</v>
      </c>
      <c r="I43" s="19">
        <f t="shared" si="5"/>
        <v>0</v>
      </c>
      <c r="J43" s="20">
        <f t="shared" si="5"/>
        <v>0</v>
      </c>
      <c r="K43" s="20">
        <f t="shared" si="5"/>
        <v>0</v>
      </c>
      <c r="L43" s="20">
        <f t="shared" si="5"/>
        <v>0</v>
      </c>
      <c r="M43" s="20">
        <f t="shared" si="5"/>
        <v>0</v>
      </c>
      <c r="N43" s="20">
        <f t="shared" si="5"/>
        <v>0</v>
      </c>
      <c r="O43" s="20">
        <f t="shared" si="5"/>
        <v>0</v>
      </c>
      <c r="P43" s="20">
        <f t="shared" si="5"/>
        <v>0</v>
      </c>
      <c r="Q43" s="20">
        <f t="shared" si="5"/>
        <v>0</v>
      </c>
      <c r="R43" s="20">
        <f>SUM(R44:R49)</f>
        <v>0</v>
      </c>
    </row>
    <row r="44" spans="3:18" x14ac:dyDescent="0.25">
      <c r="C44" s="10" t="s">
        <v>37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f t="shared" si="1"/>
        <v>0</v>
      </c>
    </row>
    <row r="45" spans="3:18" x14ac:dyDescent="0.25">
      <c r="C45" s="10" t="s">
        <v>38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f t="shared" si="1"/>
        <v>0</v>
      </c>
    </row>
    <row r="46" spans="3:18" x14ac:dyDescent="0.25">
      <c r="C46" s="10" t="s">
        <v>39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f t="shared" si="1"/>
        <v>0</v>
      </c>
    </row>
    <row r="47" spans="3:18" x14ac:dyDescent="0.25">
      <c r="C47" s="10" t="s">
        <v>40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f t="shared" si="1"/>
        <v>0</v>
      </c>
    </row>
    <row r="48" spans="3:18" x14ac:dyDescent="0.25">
      <c r="C48" s="10" t="s">
        <v>41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f t="shared" si="1"/>
        <v>0</v>
      </c>
    </row>
    <row r="49" spans="3:18" x14ac:dyDescent="0.25">
      <c r="C49" s="10" t="s">
        <v>42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f t="shared" si="1"/>
        <v>0</v>
      </c>
    </row>
    <row r="50" spans="3:18" x14ac:dyDescent="0.25">
      <c r="C50" s="9" t="s">
        <v>43</v>
      </c>
      <c r="D50" s="19">
        <f>SUM(D51:D59)</f>
        <v>30400000</v>
      </c>
      <c r="E50" s="19">
        <f>SUM(E51:E59)</f>
        <v>35900000</v>
      </c>
      <c r="F50" s="19">
        <f t="shared" ref="F50:R50" si="6">SUM(F51:F59)</f>
        <v>0</v>
      </c>
      <c r="G50" s="19">
        <f t="shared" si="6"/>
        <v>0</v>
      </c>
      <c r="H50" s="19">
        <f t="shared" si="6"/>
        <v>0</v>
      </c>
      <c r="I50" s="19">
        <f t="shared" si="6"/>
        <v>0</v>
      </c>
      <c r="J50" s="20">
        <f t="shared" si="6"/>
        <v>0</v>
      </c>
      <c r="K50" s="20">
        <f t="shared" si="6"/>
        <v>0</v>
      </c>
      <c r="L50" s="20">
        <f t="shared" si="6"/>
        <v>0</v>
      </c>
      <c r="M50" s="20">
        <f t="shared" si="6"/>
        <v>0</v>
      </c>
      <c r="N50" s="20">
        <f t="shared" si="6"/>
        <v>0</v>
      </c>
      <c r="O50" s="20">
        <f t="shared" si="6"/>
        <v>0</v>
      </c>
      <c r="P50" s="20">
        <f t="shared" si="6"/>
        <v>0</v>
      </c>
      <c r="Q50" s="20">
        <f t="shared" si="6"/>
        <v>0</v>
      </c>
      <c r="R50" s="20">
        <f t="shared" si="6"/>
        <v>0</v>
      </c>
    </row>
    <row r="51" spans="3:18" x14ac:dyDescent="0.25">
      <c r="C51" s="10" t="s">
        <v>44</v>
      </c>
      <c r="D51" s="21">
        <v>20700000</v>
      </c>
      <c r="E51" s="21">
        <v>26200000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f t="shared" si="1"/>
        <v>0</v>
      </c>
    </row>
    <row r="52" spans="3:18" x14ac:dyDescent="0.25">
      <c r="C52" s="10" t="s">
        <v>45</v>
      </c>
      <c r="D52" s="21">
        <v>200000</v>
      </c>
      <c r="E52" s="21">
        <v>200000</v>
      </c>
      <c r="F52" s="21">
        <v>0</v>
      </c>
      <c r="G52" s="21">
        <v>0</v>
      </c>
      <c r="H52" s="21">
        <v>0</v>
      </c>
      <c r="I52" s="21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f t="shared" si="1"/>
        <v>0</v>
      </c>
    </row>
    <row r="53" spans="3:18" x14ac:dyDescent="0.25">
      <c r="C53" s="10" t="s">
        <v>46</v>
      </c>
      <c r="D53" s="21">
        <v>4500000</v>
      </c>
      <c r="E53" s="21">
        <v>4500000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f t="shared" si="1"/>
        <v>0</v>
      </c>
    </row>
    <row r="54" spans="3:18" x14ac:dyDescent="0.25">
      <c r="C54" s="10" t="s">
        <v>47</v>
      </c>
      <c r="D54" s="21">
        <v>400000</v>
      </c>
      <c r="E54" s="21">
        <v>400000</v>
      </c>
      <c r="F54" s="21">
        <v>0</v>
      </c>
      <c r="G54" s="21">
        <v>0</v>
      </c>
      <c r="H54" s="21">
        <v>0</v>
      </c>
      <c r="I54" s="21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f t="shared" si="1"/>
        <v>0</v>
      </c>
    </row>
    <row r="55" spans="3:18" x14ac:dyDescent="0.25">
      <c r="C55" s="10" t="s">
        <v>48</v>
      </c>
      <c r="D55" s="21">
        <v>1700000</v>
      </c>
      <c r="E55" s="21">
        <v>1700000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f t="shared" si="1"/>
        <v>0</v>
      </c>
    </row>
    <row r="56" spans="3:18" x14ac:dyDescent="0.25">
      <c r="C56" s="10" t="s">
        <v>49</v>
      </c>
      <c r="D56" s="21">
        <v>400000</v>
      </c>
      <c r="E56" s="21">
        <v>400000</v>
      </c>
      <c r="F56" s="21">
        <v>0</v>
      </c>
      <c r="G56" s="21">
        <v>0</v>
      </c>
      <c r="H56" s="21">
        <v>0</v>
      </c>
      <c r="I56" s="21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f t="shared" si="1"/>
        <v>0</v>
      </c>
    </row>
    <row r="57" spans="3:18" x14ac:dyDescent="0.25">
      <c r="C57" s="10" t="s">
        <v>50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f t="shared" si="1"/>
        <v>0</v>
      </c>
    </row>
    <row r="58" spans="3:18" x14ac:dyDescent="0.25">
      <c r="C58" s="10" t="s">
        <v>51</v>
      </c>
      <c r="D58" s="21">
        <v>1500000</v>
      </c>
      <c r="E58" s="21">
        <v>1500000</v>
      </c>
      <c r="F58" s="21">
        <v>0</v>
      </c>
      <c r="G58" s="21">
        <v>0</v>
      </c>
      <c r="H58" s="21">
        <v>0</v>
      </c>
      <c r="I58" s="21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f t="shared" si="1"/>
        <v>0</v>
      </c>
    </row>
    <row r="59" spans="3:18" x14ac:dyDescent="0.25">
      <c r="C59" s="10" t="s">
        <v>52</v>
      </c>
      <c r="D59" s="21">
        <v>1000000</v>
      </c>
      <c r="E59" s="21">
        <v>1000000</v>
      </c>
      <c r="F59" s="21">
        <v>0</v>
      </c>
      <c r="G59" s="21">
        <v>0</v>
      </c>
      <c r="H59" s="21">
        <v>0</v>
      </c>
      <c r="I59" s="21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f t="shared" si="1"/>
        <v>0</v>
      </c>
    </row>
    <row r="60" spans="3:18" x14ac:dyDescent="0.25">
      <c r="C60" s="9" t="s">
        <v>53</v>
      </c>
      <c r="D60" s="19">
        <f>SUM(D61:D64)</f>
        <v>0</v>
      </c>
      <c r="E60" s="19">
        <f>SUM(E61:E64)</f>
        <v>0</v>
      </c>
      <c r="F60" s="19">
        <f t="shared" ref="F60:R60" si="7">SUM(F61:F64)</f>
        <v>0</v>
      </c>
      <c r="G60" s="19">
        <f t="shared" si="7"/>
        <v>0</v>
      </c>
      <c r="H60" s="19">
        <f t="shared" si="7"/>
        <v>0</v>
      </c>
      <c r="I60" s="19">
        <f t="shared" si="7"/>
        <v>0</v>
      </c>
      <c r="J60" s="20">
        <f t="shared" si="7"/>
        <v>0</v>
      </c>
      <c r="K60" s="20">
        <f t="shared" si="7"/>
        <v>0</v>
      </c>
      <c r="L60" s="20">
        <f t="shared" si="7"/>
        <v>0</v>
      </c>
      <c r="M60" s="20">
        <f t="shared" si="7"/>
        <v>0</v>
      </c>
      <c r="N60" s="20">
        <f t="shared" si="7"/>
        <v>0</v>
      </c>
      <c r="O60" s="20">
        <f t="shared" si="7"/>
        <v>0</v>
      </c>
      <c r="P60" s="20">
        <f t="shared" si="7"/>
        <v>0</v>
      </c>
      <c r="Q60" s="20">
        <f t="shared" si="7"/>
        <v>0</v>
      </c>
      <c r="R60" s="20">
        <f t="shared" si="7"/>
        <v>0</v>
      </c>
    </row>
    <row r="61" spans="3:18" x14ac:dyDescent="0.25">
      <c r="C61" s="10" t="s">
        <v>54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f t="shared" si="1"/>
        <v>0</v>
      </c>
    </row>
    <row r="62" spans="3:18" x14ac:dyDescent="0.25">
      <c r="C62" s="10" t="s">
        <v>55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f t="shared" si="1"/>
        <v>0</v>
      </c>
    </row>
    <row r="63" spans="3:18" x14ac:dyDescent="0.25">
      <c r="C63" s="10" t="s">
        <v>56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f t="shared" si="1"/>
        <v>0</v>
      </c>
    </row>
    <row r="64" spans="3:18" x14ac:dyDescent="0.25">
      <c r="C64" s="10" t="s">
        <v>57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f t="shared" si="1"/>
        <v>0</v>
      </c>
    </row>
    <row r="65" spans="3:18" x14ac:dyDescent="0.25">
      <c r="C65" s="9" t="s">
        <v>58</v>
      </c>
      <c r="D65" s="19">
        <f>SUM(D66:D67)</f>
        <v>0</v>
      </c>
      <c r="E65" s="19">
        <f>SUM(E66:E67)</f>
        <v>0</v>
      </c>
      <c r="F65" s="19">
        <f t="shared" ref="F65:P65" si="8">SUM(F66:F67)</f>
        <v>0</v>
      </c>
      <c r="G65" s="19">
        <f t="shared" si="8"/>
        <v>0</v>
      </c>
      <c r="H65" s="19">
        <f t="shared" si="8"/>
        <v>0</v>
      </c>
      <c r="I65" s="19">
        <f t="shared" si="8"/>
        <v>0</v>
      </c>
      <c r="J65" s="20">
        <f t="shared" si="8"/>
        <v>0</v>
      </c>
      <c r="K65" s="20">
        <f t="shared" si="8"/>
        <v>0</v>
      </c>
      <c r="L65" s="20">
        <f t="shared" si="8"/>
        <v>0</v>
      </c>
      <c r="M65" s="20">
        <f t="shared" si="8"/>
        <v>0</v>
      </c>
      <c r="N65" s="20">
        <f t="shared" si="8"/>
        <v>0</v>
      </c>
      <c r="O65" s="20">
        <f t="shared" si="8"/>
        <v>0</v>
      </c>
      <c r="P65" s="20">
        <f t="shared" si="8"/>
        <v>0</v>
      </c>
      <c r="Q65" s="20">
        <f>SUM(Q66:Q67)</f>
        <v>0</v>
      </c>
      <c r="R65" s="20">
        <f>SUM(R66:R67)</f>
        <v>0</v>
      </c>
    </row>
    <row r="66" spans="3:18" x14ac:dyDescent="0.25">
      <c r="C66" s="10" t="s">
        <v>59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f t="shared" si="1"/>
        <v>0</v>
      </c>
    </row>
    <row r="67" spans="3:18" x14ac:dyDescent="0.25">
      <c r="C67" s="10" t="s">
        <v>60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f t="shared" si="1"/>
        <v>0</v>
      </c>
    </row>
    <row r="68" spans="3:18" x14ac:dyDescent="0.25">
      <c r="C68" s="9" t="s">
        <v>61</v>
      </c>
      <c r="D68" s="19">
        <f>SUM(D69:D71)</f>
        <v>0</v>
      </c>
      <c r="E68" s="19">
        <f>SUM(E69:E71)</f>
        <v>0</v>
      </c>
      <c r="F68" s="19">
        <f t="shared" ref="F68:R68" si="9">SUM(F69:F71)</f>
        <v>0</v>
      </c>
      <c r="G68" s="19">
        <f t="shared" si="9"/>
        <v>0</v>
      </c>
      <c r="H68" s="19">
        <f t="shared" si="9"/>
        <v>0</v>
      </c>
      <c r="I68" s="19">
        <f t="shared" si="9"/>
        <v>0</v>
      </c>
      <c r="J68" s="20">
        <f t="shared" si="9"/>
        <v>0</v>
      </c>
      <c r="K68" s="20">
        <f t="shared" si="9"/>
        <v>0</v>
      </c>
      <c r="L68" s="20">
        <f t="shared" si="9"/>
        <v>0</v>
      </c>
      <c r="M68" s="20">
        <f t="shared" si="9"/>
        <v>0</v>
      </c>
      <c r="N68" s="20">
        <f t="shared" si="9"/>
        <v>0</v>
      </c>
      <c r="O68" s="20">
        <f t="shared" si="9"/>
        <v>0</v>
      </c>
      <c r="P68" s="20">
        <f t="shared" si="9"/>
        <v>0</v>
      </c>
      <c r="Q68" s="20">
        <f t="shared" si="9"/>
        <v>0</v>
      </c>
      <c r="R68" s="20">
        <f t="shared" si="9"/>
        <v>0</v>
      </c>
    </row>
    <row r="69" spans="3:18" x14ac:dyDescent="0.25">
      <c r="C69" s="10" t="s">
        <v>62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f t="shared" si="1"/>
        <v>0</v>
      </c>
    </row>
    <row r="70" spans="3:18" x14ac:dyDescent="0.25">
      <c r="C70" s="10" t="s">
        <v>63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f t="shared" si="1"/>
        <v>0</v>
      </c>
    </row>
    <row r="71" spans="3:18" x14ac:dyDescent="0.25">
      <c r="C71" s="10" t="s">
        <v>64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3">
        <v>0</v>
      </c>
      <c r="R71" s="22">
        <f t="shared" si="1"/>
        <v>0</v>
      </c>
    </row>
    <row r="72" spans="3:18" x14ac:dyDescent="0.25">
      <c r="C72" s="8" t="s">
        <v>67</v>
      </c>
      <c r="D72" s="21">
        <v>0</v>
      </c>
      <c r="E72" s="21">
        <v>0</v>
      </c>
      <c r="F72" s="19">
        <f t="shared" ref="F72:R72" si="10">+F73+F76+F79</f>
        <v>6228216.3799999999</v>
      </c>
      <c r="G72" s="19">
        <f t="shared" si="10"/>
        <v>0</v>
      </c>
      <c r="H72" s="19">
        <f t="shared" si="10"/>
        <v>0</v>
      </c>
      <c r="I72" s="19">
        <f t="shared" si="10"/>
        <v>0</v>
      </c>
      <c r="J72" s="20">
        <f t="shared" si="10"/>
        <v>0</v>
      </c>
      <c r="K72" s="20">
        <f t="shared" si="10"/>
        <v>0</v>
      </c>
      <c r="L72" s="20">
        <f t="shared" si="10"/>
        <v>0</v>
      </c>
      <c r="M72" s="20">
        <f t="shared" si="10"/>
        <v>0</v>
      </c>
      <c r="N72" s="20">
        <f t="shared" si="10"/>
        <v>0</v>
      </c>
      <c r="O72" s="20">
        <f t="shared" si="10"/>
        <v>0</v>
      </c>
      <c r="P72" s="20">
        <f t="shared" si="10"/>
        <v>0</v>
      </c>
      <c r="Q72" s="24">
        <f t="shared" si="10"/>
        <v>0</v>
      </c>
      <c r="R72" s="24">
        <f t="shared" si="10"/>
        <v>6228216.3799999999</v>
      </c>
    </row>
    <row r="73" spans="3:18" x14ac:dyDescent="0.25">
      <c r="C73" s="9" t="s">
        <v>68</v>
      </c>
      <c r="D73" s="19">
        <f>SUM(D74:D75)</f>
        <v>0</v>
      </c>
      <c r="E73" s="19">
        <f>SUM(E74:E75)</f>
        <v>0</v>
      </c>
      <c r="F73" s="19">
        <f t="shared" ref="F73:P73" si="11">SUM(F74:F75)</f>
        <v>6228216.3799999999</v>
      </c>
      <c r="G73" s="19">
        <f t="shared" si="11"/>
        <v>0</v>
      </c>
      <c r="H73" s="19">
        <f t="shared" si="11"/>
        <v>0</v>
      </c>
      <c r="I73" s="19">
        <f t="shared" si="11"/>
        <v>0</v>
      </c>
      <c r="J73" s="20">
        <f t="shared" si="11"/>
        <v>0</v>
      </c>
      <c r="K73" s="20">
        <f t="shared" si="11"/>
        <v>0</v>
      </c>
      <c r="L73" s="20">
        <f t="shared" si="11"/>
        <v>0</v>
      </c>
      <c r="M73" s="20">
        <f t="shared" si="11"/>
        <v>0</v>
      </c>
      <c r="N73" s="20">
        <f t="shared" si="11"/>
        <v>0</v>
      </c>
      <c r="O73" s="20">
        <f t="shared" si="11"/>
        <v>0</v>
      </c>
      <c r="P73" s="20">
        <f t="shared" si="11"/>
        <v>0</v>
      </c>
      <c r="Q73" s="20">
        <f>+Q74+Q75</f>
        <v>0</v>
      </c>
      <c r="R73" s="20">
        <f>+R74+R75</f>
        <v>6228216.3799999999</v>
      </c>
    </row>
    <row r="74" spans="3:18" x14ac:dyDescent="0.25">
      <c r="C74" s="10" t="s">
        <v>69</v>
      </c>
      <c r="D74" s="21">
        <v>0</v>
      </c>
      <c r="E74" s="21">
        <v>0</v>
      </c>
      <c r="F74" s="21">
        <v>6228216.3799999999</v>
      </c>
      <c r="G74" s="21">
        <v>0</v>
      </c>
      <c r="H74" s="21">
        <v>0</v>
      </c>
      <c r="I74" s="21">
        <v>0</v>
      </c>
      <c r="J74" s="21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f>SUM(F74:Q74)</f>
        <v>6228216.3799999999</v>
      </c>
    </row>
    <row r="75" spans="3:18" x14ac:dyDescent="0.25">
      <c r="C75" s="10" t="s">
        <v>70</v>
      </c>
      <c r="D75" s="21">
        <v>0</v>
      </c>
      <c r="E75" s="21">
        <v>0</v>
      </c>
      <c r="F75" s="21">
        <f>+F76+F77</f>
        <v>0</v>
      </c>
      <c r="G75" s="21">
        <v>0</v>
      </c>
      <c r="H75" s="21">
        <v>0</v>
      </c>
      <c r="I75" s="21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f t="shared" ref="P75:P80" si="12">+D75+E75+F75+G75+H75+I75+J75+K75+L75+M75+N75+O75</f>
        <v>0</v>
      </c>
      <c r="Q75" s="22">
        <v>0</v>
      </c>
      <c r="R75" s="22">
        <f>SUM(F75:Q75)</f>
        <v>0</v>
      </c>
    </row>
    <row r="76" spans="3:18" x14ac:dyDescent="0.25">
      <c r="C76" s="9" t="s">
        <v>71</v>
      </c>
      <c r="D76" s="19">
        <f>SUM(D77:D78)</f>
        <v>0</v>
      </c>
      <c r="E76" s="19">
        <f>SUM(E77:E78)</f>
        <v>0</v>
      </c>
      <c r="F76" s="19">
        <f t="shared" ref="F76:P76" si="13">SUM(F77:F78)</f>
        <v>0</v>
      </c>
      <c r="G76" s="19">
        <f t="shared" si="13"/>
        <v>0</v>
      </c>
      <c r="H76" s="19">
        <f t="shared" si="13"/>
        <v>0</v>
      </c>
      <c r="I76" s="19">
        <f t="shared" si="13"/>
        <v>0</v>
      </c>
      <c r="J76" s="20">
        <f t="shared" si="13"/>
        <v>0</v>
      </c>
      <c r="K76" s="20">
        <f t="shared" si="13"/>
        <v>0</v>
      </c>
      <c r="L76" s="20">
        <f t="shared" si="13"/>
        <v>0</v>
      </c>
      <c r="M76" s="20">
        <f t="shared" si="13"/>
        <v>0</v>
      </c>
      <c r="N76" s="20">
        <f t="shared" si="13"/>
        <v>0</v>
      </c>
      <c r="O76" s="20">
        <f t="shared" si="13"/>
        <v>0</v>
      </c>
      <c r="P76" s="20">
        <f t="shared" si="13"/>
        <v>0</v>
      </c>
      <c r="Q76" s="20">
        <f>+Q77+Q78</f>
        <v>0</v>
      </c>
      <c r="R76" s="20">
        <f>+R77+R78</f>
        <v>0</v>
      </c>
    </row>
    <row r="77" spans="3:18" x14ac:dyDescent="0.25">
      <c r="C77" s="10" t="s">
        <v>72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f t="shared" si="12"/>
        <v>0</v>
      </c>
      <c r="Q77" s="22">
        <v>0</v>
      </c>
      <c r="R77" s="22">
        <f>SUM(F77:Q77)</f>
        <v>0</v>
      </c>
    </row>
    <row r="78" spans="3:18" x14ac:dyDescent="0.25">
      <c r="C78" s="10" t="s">
        <v>73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f t="shared" si="12"/>
        <v>0</v>
      </c>
      <c r="Q78" s="22">
        <v>0</v>
      </c>
      <c r="R78" s="22">
        <f>SUM(F78:Q78)</f>
        <v>0</v>
      </c>
    </row>
    <row r="79" spans="3:18" x14ac:dyDescent="0.25">
      <c r="C79" s="9" t="s">
        <v>74</v>
      </c>
      <c r="D79" s="19">
        <f>SUM(D80)</f>
        <v>0</v>
      </c>
      <c r="E79" s="19">
        <f>SUM(E80)</f>
        <v>0</v>
      </c>
      <c r="F79" s="19">
        <f t="shared" ref="F79:P79" si="14">SUM(F80)</f>
        <v>0</v>
      </c>
      <c r="G79" s="19">
        <f t="shared" si="14"/>
        <v>0</v>
      </c>
      <c r="H79" s="19">
        <f t="shared" si="14"/>
        <v>0</v>
      </c>
      <c r="I79" s="19">
        <f t="shared" si="14"/>
        <v>0</v>
      </c>
      <c r="J79" s="20">
        <f t="shared" si="14"/>
        <v>0</v>
      </c>
      <c r="K79" s="20">
        <f t="shared" si="14"/>
        <v>0</v>
      </c>
      <c r="L79" s="20">
        <f t="shared" si="14"/>
        <v>0</v>
      </c>
      <c r="M79" s="20">
        <f t="shared" si="14"/>
        <v>0</v>
      </c>
      <c r="N79" s="20">
        <f t="shared" si="14"/>
        <v>0</v>
      </c>
      <c r="O79" s="20">
        <f t="shared" si="14"/>
        <v>0</v>
      </c>
      <c r="P79" s="20">
        <f t="shared" si="14"/>
        <v>0</v>
      </c>
      <c r="Q79" s="20">
        <f>+Q80</f>
        <v>0</v>
      </c>
      <c r="R79" s="20">
        <f>+R80</f>
        <v>0</v>
      </c>
    </row>
    <row r="80" spans="3:18" x14ac:dyDescent="0.25">
      <c r="C80" s="10" t="s">
        <v>75</v>
      </c>
      <c r="D80" s="21">
        <v>0</v>
      </c>
      <c r="E80" s="21">
        <v>0</v>
      </c>
      <c r="F80" s="27">
        <v>0</v>
      </c>
      <c r="G80" s="21">
        <v>0</v>
      </c>
      <c r="H80" s="21">
        <v>0</v>
      </c>
      <c r="I80" s="21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f t="shared" si="12"/>
        <v>0</v>
      </c>
      <c r="Q80" s="22"/>
      <c r="R80" s="22">
        <f>SUM(F80:Q80)</f>
        <v>0</v>
      </c>
    </row>
    <row r="81" spans="3:19" x14ac:dyDescent="0.25">
      <c r="C81" s="12" t="s">
        <v>65</v>
      </c>
      <c r="D81" s="28">
        <f>+D79+D76+D73+D68+D65+D60+D50+D43+D34+D24+D14+D8</f>
        <v>524411415</v>
      </c>
      <c r="E81" s="29">
        <f t="shared" ref="E81:P81" si="15">+E79+E76+E73+E68+E65+E60+E50+E43+E34+E24+E14+E8</f>
        <v>524411415</v>
      </c>
      <c r="F81" s="29">
        <f t="shared" si="15"/>
        <v>22642045.379999999</v>
      </c>
      <c r="G81" s="29">
        <f t="shared" si="15"/>
        <v>0</v>
      </c>
      <c r="H81" s="29">
        <f t="shared" si="15"/>
        <v>0</v>
      </c>
      <c r="I81" s="29">
        <f t="shared" si="15"/>
        <v>0</v>
      </c>
      <c r="J81" s="29">
        <f t="shared" si="15"/>
        <v>0</v>
      </c>
      <c r="K81" s="29">
        <f t="shared" si="15"/>
        <v>0</v>
      </c>
      <c r="L81" s="29">
        <f t="shared" si="15"/>
        <v>0</v>
      </c>
      <c r="M81" s="29">
        <f t="shared" si="15"/>
        <v>0</v>
      </c>
      <c r="N81" s="29">
        <f t="shared" si="15"/>
        <v>0</v>
      </c>
      <c r="O81" s="29">
        <f t="shared" si="15"/>
        <v>0</v>
      </c>
      <c r="P81" s="29">
        <f t="shared" si="15"/>
        <v>0</v>
      </c>
      <c r="Q81" s="29">
        <f>+Q8+Q14+Q24+Q34+Q43+Q50+Q60+Q65+Q68+Q73+Q76+Q79</f>
        <v>0</v>
      </c>
      <c r="R81" s="29">
        <f>+R8+R14+R24+R34+R43+R50+R60+R65+R68+R73+R76+R79</f>
        <v>22642045.379999999</v>
      </c>
      <c r="S81" s="7"/>
    </row>
    <row r="82" spans="3:19" s="38" customFormat="1" x14ac:dyDescent="0.25">
      <c r="C82" s="34"/>
      <c r="D82" s="35"/>
      <c r="E82" s="36"/>
      <c r="F82" s="37"/>
      <c r="G82" s="39" t="s">
        <v>95</v>
      </c>
      <c r="H82" s="37"/>
      <c r="I82" s="37">
        <f>+I83</f>
        <v>0</v>
      </c>
      <c r="J82" s="37"/>
      <c r="K82" s="37"/>
      <c r="L82" s="37"/>
      <c r="M82" s="37"/>
      <c r="N82" s="37"/>
      <c r="O82" s="37">
        <f>+O81-'[1]RES. EJEC ENERO 2022'!$D$114</f>
        <v>-31046719</v>
      </c>
      <c r="P82" s="37"/>
      <c r="Q82" s="37">
        <f>+Q81-'[2]RES. EJEC ENERO 2022'!$D$128</f>
        <v>-58391946</v>
      </c>
      <c r="R82" s="37" t="s">
        <v>94</v>
      </c>
    </row>
    <row r="83" spans="3:19" ht="18.75" x14ac:dyDescent="0.3">
      <c r="C83" s="31"/>
      <c r="D83" s="16"/>
      <c r="J83" s="40"/>
      <c r="K83" s="40"/>
      <c r="L83" s="40"/>
      <c r="M83" s="40"/>
      <c r="N83" s="6"/>
      <c r="O83" s="40"/>
      <c r="P83" s="6"/>
      <c r="R83" s="7"/>
    </row>
    <row r="84" spans="3:19" ht="18.75" x14ac:dyDescent="0.3">
      <c r="C84" s="32"/>
      <c r="D84" s="16"/>
      <c r="E84" s="11"/>
    </row>
    <row r="85" spans="3:19" ht="18.75" x14ac:dyDescent="0.3">
      <c r="C85" s="32"/>
      <c r="D85" s="16"/>
      <c r="E85" s="11"/>
    </row>
    <row r="86" spans="3:19" ht="18.75" x14ac:dyDescent="0.3">
      <c r="C86" s="33"/>
      <c r="D86" s="16"/>
      <c r="E86" s="11"/>
      <c r="F86" s="11"/>
      <c r="G86" s="11"/>
      <c r="H86" s="11"/>
      <c r="I86" s="15"/>
    </row>
    <row r="87" spans="3:19" ht="18.75" x14ac:dyDescent="0.3">
      <c r="C87" s="33"/>
      <c r="D87" s="16"/>
      <c r="E87" s="11"/>
      <c r="F87" s="11"/>
      <c r="G87" s="11"/>
      <c r="H87" s="11"/>
      <c r="I87" s="15"/>
    </row>
  </sheetData>
  <mergeCells count="8">
    <mergeCell ref="C4:R4"/>
    <mergeCell ref="F5:R5"/>
    <mergeCell ref="C1:R1"/>
    <mergeCell ref="C5:C6"/>
    <mergeCell ref="D5:D6"/>
    <mergeCell ref="E5:E6"/>
    <mergeCell ref="C2:R2"/>
    <mergeCell ref="C3:R3"/>
  </mergeCells>
  <pageMargins left="0.39370078740157483" right="0" top="0.74803149606299213" bottom="0.74803149606299213" header="0.31496062992125984" footer="0.31496062992125984"/>
  <pageSetup scale="73" orientation="portrait" verticalDpi="300" r:id="rId1"/>
  <rowBreaks count="1" manualBreakCount="1">
    <brk id="59" max="17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P1 Presupuesto Aprobado</vt:lpstr>
      <vt:lpstr>Ejecución Enero 2023 </vt:lpstr>
      <vt:lpstr>'Ejecución Enero 2023 '!Área_de_impresión</vt:lpstr>
      <vt:lpstr>'P1 Presupuesto Aprobado'!Área_de_impresión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Rosa Cruz Genao</cp:lastModifiedBy>
  <cp:lastPrinted>2023-02-09T15:22:03Z</cp:lastPrinted>
  <dcterms:created xsi:type="dcterms:W3CDTF">2021-07-29T18:58:50Z</dcterms:created>
  <dcterms:modified xsi:type="dcterms:W3CDTF">2023-02-13T16:42:26Z</dcterms:modified>
</cp:coreProperties>
</file>