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erez.INAVI\Desktop\EST FIN DIC 2022 PARA RAI\"/>
    </mc:Choice>
  </mc:AlternateContent>
  <bookViews>
    <workbookView xWindow="0" yWindow="0" windowWidth="19200" windowHeight="12885"/>
  </bookViews>
  <sheets>
    <sheet name="Hoja1" sheetId="1" r:id="rId1"/>
  </sheets>
  <externalReferences>
    <externalReference r:id="rId2"/>
  </externalReferences>
  <definedNames>
    <definedName name="_xlnm.Print_Area" localSheetId="0">Hoja1!$A$1:$E$50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0" i="1"/>
  <c r="E29" i="1"/>
  <c r="C29" i="1"/>
  <c r="E28" i="1"/>
  <c r="C28" i="1"/>
  <c r="E27" i="1"/>
  <c r="C27" i="1"/>
  <c r="E26" i="1"/>
  <c r="C26" i="1"/>
  <c r="E25" i="1"/>
  <c r="E31" i="1" s="1"/>
  <c r="C25" i="1"/>
  <c r="C31" i="1" s="1"/>
  <c r="D21" i="1"/>
  <c r="E19" i="1"/>
  <c r="C19" i="1"/>
  <c r="E18" i="1"/>
  <c r="C18" i="1"/>
  <c r="E17" i="1"/>
  <c r="E21" i="1" s="1"/>
  <c r="E34" i="1" s="1"/>
  <c r="C17" i="1"/>
  <c r="C21" i="1" s="1"/>
  <c r="C34" i="1" l="1"/>
</calcChain>
</file>

<file path=xl/sharedStrings.xml><?xml version="1.0" encoding="utf-8"?>
<sst xmlns="http://schemas.openxmlformats.org/spreadsheetml/2006/main" count="19" uniqueCount="19">
  <si>
    <t xml:space="preserve">Instituto De Auxilios </t>
  </si>
  <si>
    <t>ESTADO DE RENDIMIENTO FINANCIERO</t>
  </si>
  <si>
    <t>AL 31 DE DICIEMBRE DEL 2022 - 2021</t>
  </si>
  <si>
    <t>(VALORES EN RD$)</t>
  </si>
  <si>
    <t>Ingresos (Notas 22, 23 y 24)</t>
  </si>
  <si>
    <t xml:space="preserve">Ingresos por Transacciones con Contraprestaciones </t>
  </si>
  <si>
    <t>Transferencias y Donaciones</t>
  </si>
  <si>
    <t xml:space="preserve">Recargos, Multas y Otros Ingresos </t>
  </si>
  <si>
    <t>Total Ingresos</t>
  </si>
  <si>
    <t>Gastos (Notas 25, 26, 27, 28 ,29 Y 30)</t>
  </si>
  <si>
    <t xml:space="preserve">Sueldos, salarios y Beneficios a Empleados </t>
  </si>
  <si>
    <t>Subvenciones y Otros Pagos por Transferencias</t>
  </si>
  <si>
    <t>Suministros y Materiales para Consumo</t>
  </si>
  <si>
    <t xml:space="preserve">Gastos de Depreciación y Amortización               </t>
  </si>
  <si>
    <t xml:space="preserve">Otros  Gastos </t>
  </si>
  <si>
    <t>Gastos Financieros</t>
  </si>
  <si>
    <t>Total Gastos</t>
  </si>
  <si>
    <t xml:space="preserve">Resultado positivo(ahorro)/negativo(desahorro)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</si>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</sst>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i/>
      <sz val="11"/>
      <name val="Bookman Old Style"/>
      <family val="1"/>
    </font>
    <font>
      <sz val="11"/>
      <name val="Bookman Old Style"/>
      <family val="1"/>
    </font>
    <font>
      <b/>
      <sz val="14"/>
      <name val="Bookman Old Style"/>
      <family val="1"/>
    </font>
    <font>
      <b/>
      <i/>
      <sz val="11"/>
      <name val="Bookman Old Style"/>
      <family val="1"/>
    </font>
    <font>
      <i/>
      <u val="singleAccounting"/>
      <sz val="11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6" fillId="0" borderId="0" xfId="0" applyFont="1"/>
    <xf numFmtId="43" fontId="3" fillId="0" borderId="0" xfId="0" applyNumberFormat="1" applyFont="1" applyAlignment="1">
      <alignment horizontal="right"/>
    </xf>
    <xf numFmtId="9" fontId="4" fillId="0" borderId="0" xfId="2" applyFont="1"/>
    <xf numFmtId="43" fontId="3" fillId="0" borderId="1" xfId="0" applyNumberFormat="1" applyFont="1" applyBorder="1" applyAlignment="1">
      <alignment horizontal="right"/>
    </xf>
    <xf numFmtId="43" fontId="6" fillId="0" borderId="0" xfId="0" applyNumberFormat="1" applyFont="1" applyAlignment="1">
      <alignment horizontal="right"/>
    </xf>
    <xf numFmtId="43" fontId="6" fillId="0" borderId="0" xfId="1" applyFont="1" applyBorder="1" applyAlignment="1">
      <alignment horizontal="right"/>
    </xf>
    <xf numFmtId="43" fontId="3" fillId="0" borderId="0" xfId="0" applyNumberFormat="1" applyFont="1"/>
    <xf numFmtId="43" fontId="4" fillId="0" borderId="0" xfId="1" applyFont="1"/>
    <xf numFmtId="43" fontId="7" fillId="0" borderId="0" xfId="0" applyNumberFormat="1" applyFont="1" applyAlignment="1">
      <alignment horizontal="right"/>
    </xf>
    <xf numFmtId="43" fontId="7" fillId="0" borderId="1" xfId="0" applyNumberFormat="1" applyFont="1" applyBorder="1" applyAlignment="1">
      <alignment horizontal="right"/>
    </xf>
    <xf numFmtId="43" fontId="4" fillId="0" borderId="0" xfId="0" applyNumberFormat="1" applyFont="1"/>
    <xf numFmtId="43" fontId="6" fillId="0" borderId="2" xfId="0" applyNumberFormat="1" applyFont="1" applyBorder="1" applyAlignment="1">
      <alignment horizontal="right"/>
    </xf>
    <xf numFmtId="43" fontId="6" fillId="0" borderId="2" xfId="0" applyNumberFormat="1" applyFont="1" applyBorder="1"/>
    <xf numFmtId="0" fontId="8" fillId="0" borderId="0" xfId="0" applyFont="1" applyAlignment="1">
      <alignment horizontal="left" indent="3"/>
    </xf>
    <xf numFmtId="0" fontId="9" fillId="0" borderId="0" xfId="0" applyFont="1" applyAlignment="1">
      <alignment horizontal="left" indent="4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30</xdr:row>
      <xdr:rowOff>0</xdr:rowOff>
    </xdr:from>
    <xdr:to>
      <xdr:col>5</xdr:col>
      <xdr:colOff>190500</xdr:colOff>
      <xdr:row>31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448425" y="57816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276225</xdr:colOff>
      <xdr:row>0</xdr:row>
      <xdr:rowOff>114300</xdr:rowOff>
    </xdr:from>
    <xdr:to>
      <xdr:col>0</xdr:col>
      <xdr:colOff>1447800</xdr:colOff>
      <xdr:row>7</xdr:row>
      <xdr:rowOff>152400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11715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RENDI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ON"/>
      <sheetName val="ESTADO DE RENDIMIENTO"/>
      <sheetName val="Estado de cambio de Act- Patrim"/>
      <sheetName val="FLUJO DE EFECTIVO"/>
      <sheetName val="ESTADO DE COMPARACION"/>
      <sheetName val="NOTAS"/>
      <sheetName val="Hoja1"/>
      <sheetName val="Prestamo por Pagar 19"/>
    </sheetNames>
    <sheetDataSet>
      <sheetData sheetId="0"/>
      <sheetData sheetId="1"/>
      <sheetData sheetId="2"/>
      <sheetData sheetId="3"/>
      <sheetData sheetId="4"/>
      <sheetData sheetId="5">
        <row r="801">
          <cell r="D801">
            <v>242102424.65000001</v>
          </cell>
          <cell r="G801">
            <v>219419244.71000001</v>
          </cell>
        </row>
        <row r="857">
          <cell r="D857">
            <v>296925511.23000002</v>
          </cell>
          <cell r="G857">
            <v>293327622.59000003</v>
          </cell>
        </row>
        <row r="913">
          <cell r="D913">
            <v>4748864.9900000012</v>
          </cell>
          <cell r="G913">
            <v>2250253.14</v>
          </cell>
        </row>
        <row r="964">
          <cell r="D964">
            <v>254580805.28</v>
          </cell>
          <cell r="G964">
            <v>253714864.88000003</v>
          </cell>
        </row>
        <row r="1002">
          <cell r="D1002">
            <v>116389001.62</v>
          </cell>
          <cell r="G1002">
            <v>66230114.159999996</v>
          </cell>
        </row>
        <row r="1049">
          <cell r="D1049">
            <v>54181889.159999996</v>
          </cell>
          <cell r="G1049">
            <v>71247907.770000011</v>
          </cell>
        </row>
        <row r="1100">
          <cell r="D1100">
            <v>21339644.120000001</v>
          </cell>
          <cell r="G1100">
            <v>21159811.490000002</v>
          </cell>
        </row>
        <row r="1165">
          <cell r="D1165">
            <v>149153610.75</v>
          </cell>
          <cell r="G1165">
            <v>132027315.79000001</v>
          </cell>
        </row>
        <row r="1192">
          <cell r="D1192">
            <v>701662.57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2"/>
  <sheetViews>
    <sheetView tabSelected="1" view="pageBreakPreview" zoomScale="60" zoomScaleNormal="100" workbookViewId="0">
      <selection activeCell="A39" sqref="A39"/>
    </sheetView>
  </sheetViews>
  <sheetFormatPr baseColWidth="10" defaultRowHeight="15" x14ac:dyDescent="0.25"/>
  <cols>
    <col min="1" max="1" width="53.85546875" style="3" customWidth="1"/>
    <col min="2" max="2" width="0.7109375" style="3" customWidth="1"/>
    <col min="3" max="3" width="21.5703125" style="3" bestFit="1" customWidth="1"/>
    <col min="4" max="4" width="0.28515625" style="3" customWidth="1"/>
    <col min="5" max="5" width="20.28515625" style="2" customWidth="1"/>
    <col min="6" max="6" width="18.28515625" style="3" customWidth="1"/>
    <col min="7" max="7" width="6.7109375" style="3" customWidth="1"/>
    <col min="8" max="8" width="19.85546875" style="3" bestFit="1" customWidth="1"/>
    <col min="9" max="16384" width="11.42578125" style="3"/>
  </cols>
  <sheetData>
    <row r="6" spans="1:5" x14ac:dyDescent="0.25">
      <c r="A6" s="1"/>
      <c r="B6" s="1"/>
      <c r="C6" s="1"/>
      <c r="D6" s="1"/>
    </row>
    <row r="7" spans="1:5" x14ac:dyDescent="0.25">
      <c r="A7" s="4"/>
      <c r="B7" s="4"/>
      <c r="C7" s="4"/>
      <c r="D7" s="4"/>
    </row>
    <row r="8" spans="1:5" ht="18" x14ac:dyDescent="0.25">
      <c r="A8" s="5" t="s">
        <v>0</v>
      </c>
      <c r="B8" s="5"/>
      <c r="C8" s="5"/>
      <c r="D8" s="5"/>
      <c r="E8" s="5"/>
    </row>
    <row r="9" spans="1:5" x14ac:dyDescent="0.25">
      <c r="A9" s="6" t="s">
        <v>1</v>
      </c>
      <c r="B9" s="6"/>
      <c r="C9" s="6"/>
      <c r="D9" s="6"/>
      <c r="E9" s="6"/>
    </row>
    <row r="10" spans="1:5" x14ac:dyDescent="0.25">
      <c r="A10" s="6" t="s">
        <v>2</v>
      </c>
      <c r="B10" s="6"/>
      <c r="C10" s="6"/>
      <c r="D10" s="6"/>
      <c r="E10" s="6"/>
    </row>
    <row r="11" spans="1:5" x14ac:dyDescent="0.25">
      <c r="A11" s="6" t="s">
        <v>3</v>
      </c>
      <c r="B11" s="6"/>
      <c r="C11" s="6"/>
      <c r="D11" s="6"/>
      <c r="E11" s="6"/>
    </row>
    <row r="12" spans="1:5" x14ac:dyDescent="0.25">
      <c r="A12" s="7"/>
      <c r="B12" s="7"/>
      <c r="C12" s="7"/>
      <c r="D12" s="7"/>
      <c r="E12" s="7"/>
    </row>
    <row r="13" spans="1:5" x14ac:dyDescent="0.25">
      <c r="A13" s="7"/>
      <c r="B13" s="7"/>
      <c r="C13" s="7"/>
      <c r="D13" s="7"/>
    </row>
    <row r="14" spans="1:5" x14ac:dyDescent="0.25">
      <c r="A14" s="7"/>
      <c r="B14" s="7"/>
      <c r="C14" s="8">
        <v>2022</v>
      </c>
      <c r="D14" s="9"/>
      <c r="E14" s="8">
        <v>2021</v>
      </c>
    </row>
    <row r="15" spans="1:5" x14ac:dyDescent="0.25">
      <c r="A15" s="10" t="s">
        <v>4</v>
      </c>
      <c r="B15" s="10"/>
    </row>
    <row r="16" spans="1:5" x14ac:dyDescent="0.25">
      <c r="A16" s="10"/>
      <c r="B16" s="10"/>
    </row>
    <row r="17" spans="1:8" x14ac:dyDescent="0.25">
      <c r="A17" s="2" t="s">
        <v>5</v>
      </c>
      <c r="B17" s="2"/>
      <c r="C17" s="11">
        <f>+[1]NOTAS!D801</f>
        <v>242102424.65000001</v>
      </c>
      <c r="D17" s="11"/>
      <c r="E17" s="11">
        <f>+[1]NOTAS!G801</f>
        <v>219419244.71000001</v>
      </c>
      <c r="F17" s="11"/>
      <c r="G17" s="12"/>
    </row>
    <row r="18" spans="1:8" x14ac:dyDescent="0.25">
      <c r="A18" s="2" t="s">
        <v>6</v>
      </c>
      <c r="B18" s="2"/>
      <c r="C18" s="11">
        <f>+[1]NOTAS!D857</f>
        <v>296925511.23000002</v>
      </c>
      <c r="D18" s="11"/>
      <c r="E18" s="11">
        <f>+[1]NOTAS!G857</f>
        <v>293327622.59000003</v>
      </c>
      <c r="F18" s="11"/>
      <c r="G18" s="12"/>
    </row>
    <row r="19" spans="1:8" x14ac:dyDescent="0.25">
      <c r="A19" s="2" t="s">
        <v>7</v>
      </c>
      <c r="B19" s="2"/>
      <c r="C19" s="13">
        <f>+[1]NOTAS!D913</f>
        <v>4748864.9900000012</v>
      </c>
      <c r="D19" s="11"/>
      <c r="E19" s="13">
        <f>+[1]NOTAS!G913</f>
        <v>2250253.14</v>
      </c>
      <c r="F19" s="11"/>
      <c r="G19" s="12"/>
    </row>
    <row r="20" spans="1:8" x14ac:dyDescent="0.25">
      <c r="A20" s="2"/>
      <c r="B20" s="2"/>
      <c r="C20" s="11"/>
      <c r="D20" s="11"/>
      <c r="E20" s="11"/>
      <c r="F20" s="11"/>
      <c r="G20" s="12"/>
    </row>
    <row r="21" spans="1:8" x14ac:dyDescent="0.25">
      <c r="A21" s="10" t="s">
        <v>8</v>
      </c>
      <c r="B21" s="10"/>
      <c r="C21" s="14">
        <f>SUM(C17:C19)</f>
        <v>543776800.87</v>
      </c>
      <c r="D21" s="14">
        <f>SUM(D17:D19)</f>
        <v>0</v>
      </c>
      <c r="E21" s="15">
        <f>+E17+E18+E19</f>
        <v>514997120.44000006</v>
      </c>
      <c r="F21" s="11"/>
      <c r="G21" s="12"/>
    </row>
    <row r="22" spans="1:8" x14ac:dyDescent="0.25">
      <c r="A22" s="2"/>
      <c r="B22" s="2"/>
      <c r="C22" s="16"/>
      <c r="D22" s="16"/>
      <c r="E22" s="16"/>
      <c r="F22" s="11"/>
      <c r="G22" s="12"/>
    </row>
    <row r="23" spans="1:8" x14ac:dyDescent="0.25">
      <c r="A23" s="10" t="s">
        <v>9</v>
      </c>
      <c r="B23" s="10"/>
      <c r="C23" s="16"/>
      <c r="D23" s="16"/>
      <c r="E23" s="16"/>
      <c r="F23" s="11"/>
      <c r="G23" s="12"/>
    </row>
    <row r="24" spans="1:8" x14ac:dyDescent="0.25">
      <c r="A24" s="10"/>
      <c r="B24" s="10"/>
      <c r="C24" s="16"/>
      <c r="D24" s="16"/>
      <c r="E24" s="16"/>
      <c r="F24" s="11"/>
      <c r="G24" s="12"/>
    </row>
    <row r="25" spans="1:8" x14ac:dyDescent="0.25">
      <c r="A25" s="2" t="s">
        <v>10</v>
      </c>
      <c r="B25" s="2"/>
      <c r="C25" s="16">
        <f>+[1]NOTAS!D964</f>
        <v>254580805.28</v>
      </c>
      <c r="D25" s="11"/>
      <c r="E25" s="11">
        <f>+[1]NOTAS!G964</f>
        <v>253714864.88000003</v>
      </c>
      <c r="F25" s="11"/>
      <c r="G25" s="12"/>
      <c r="H25" s="17"/>
    </row>
    <row r="26" spans="1:8" x14ac:dyDescent="0.25">
      <c r="A26" s="2" t="s">
        <v>11</v>
      </c>
      <c r="B26" s="2"/>
      <c r="C26" s="16">
        <f>+[1]NOTAS!D1002</f>
        <v>116389001.62</v>
      </c>
      <c r="D26" s="11"/>
      <c r="E26" s="11">
        <f>+[1]NOTAS!G1002</f>
        <v>66230114.159999996</v>
      </c>
      <c r="F26" s="11"/>
      <c r="G26" s="12"/>
      <c r="H26" s="17"/>
    </row>
    <row r="27" spans="1:8" x14ac:dyDescent="0.25">
      <c r="A27" s="2" t="s">
        <v>12</v>
      </c>
      <c r="B27" s="2"/>
      <c r="C27" s="11">
        <f>+[1]NOTAS!D1049</f>
        <v>54181889.159999996</v>
      </c>
      <c r="D27" s="11"/>
      <c r="E27" s="11">
        <f>+[1]NOTAS!G1049</f>
        <v>71247907.770000011</v>
      </c>
      <c r="F27" s="11"/>
      <c r="G27" s="12"/>
      <c r="H27" s="17"/>
    </row>
    <row r="28" spans="1:8" x14ac:dyDescent="0.25">
      <c r="A28" s="2" t="s">
        <v>13</v>
      </c>
      <c r="B28" s="2"/>
      <c r="C28" s="11">
        <f>+[1]NOTAS!D1100</f>
        <v>21339644.120000001</v>
      </c>
      <c r="D28" s="11"/>
      <c r="E28" s="11">
        <f>+[1]NOTAS!G1100</f>
        <v>21159811.490000002</v>
      </c>
      <c r="F28" s="11"/>
      <c r="G28" s="12"/>
      <c r="H28" s="17"/>
    </row>
    <row r="29" spans="1:8" x14ac:dyDescent="0.25">
      <c r="A29" s="2" t="s">
        <v>14</v>
      </c>
      <c r="B29" s="2"/>
      <c r="C29" s="11">
        <f>+[1]NOTAS!D1165</f>
        <v>149153610.75</v>
      </c>
      <c r="D29" s="11"/>
      <c r="E29" s="11">
        <f>+[1]NOTAS!G1165</f>
        <v>132027315.79000001</v>
      </c>
      <c r="F29" s="11"/>
      <c r="G29" s="12"/>
      <c r="H29" s="17"/>
    </row>
    <row r="30" spans="1:8" ht="17.25" x14ac:dyDescent="0.4">
      <c r="A30" s="2" t="s">
        <v>15</v>
      </c>
      <c r="B30" s="2"/>
      <c r="C30" s="18">
        <f>+[1]NOTAS!D1192</f>
        <v>701662.57</v>
      </c>
      <c r="D30" s="18"/>
      <c r="E30" s="19"/>
      <c r="F30" s="11"/>
      <c r="G30" s="12"/>
      <c r="H30" s="17"/>
    </row>
    <row r="31" spans="1:8" x14ac:dyDescent="0.25">
      <c r="A31" s="10" t="s">
        <v>16</v>
      </c>
      <c r="B31" s="10"/>
      <c r="C31" s="14">
        <f>SUM(C25:C30)</f>
        <v>596346613.5</v>
      </c>
      <c r="D31" s="14">
        <f>SUM(D25:D29)</f>
        <v>0</v>
      </c>
      <c r="E31" s="14">
        <f>E25+E27+E29+E26+E28</f>
        <v>544380014.09000003</v>
      </c>
      <c r="F31" s="11"/>
      <c r="G31" s="12"/>
      <c r="H31" s="17"/>
    </row>
    <row r="32" spans="1:8" x14ac:dyDescent="0.25">
      <c r="A32" s="10"/>
      <c r="B32" s="10"/>
      <c r="C32" s="14"/>
      <c r="D32" s="14"/>
      <c r="E32" s="14"/>
      <c r="F32" s="11"/>
      <c r="G32" s="12"/>
      <c r="H32" s="20"/>
    </row>
    <row r="33" spans="1:8" x14ac:dyDescent="0.25">
      <c r="A33" s="10"/>
      <c r="B33" s="10"/>
      <c r="C33" s="14"/>
      <c r="D33" s="14"/>
      <c r="E33" s="16"/>
      <c r="F33" s="11"/>
      <c r="G33" s="12"/>
      <c r="H33" s="20"/>
    </row>
    <row r="34" spans="1:8" ht="15.75" thickBot="1" x14ac:dyDescent="0.3">
      <c r="A34" s="10" t="s">
        <v>17</v>
      </c>
      <c r="B34" s="10"/>
      <c r="C34" s="21">
        <f>C21-C31</f>
        <v>-52569812.629999995</v>
      </c>
      <c r="D34" s="14"/>
      <c r="E34" s="22">
        <f>E21-E31</f>
        <v>-29382893.649999976</v>
      </c>
      <c r="F34" s="11"/>
      <c r="G34" s="12"/>
    </row>
    <row r="35" spans="1:8" ht="15.75" thickTop="1" x14ac:dyDescent="0.25">
      <c r="C35" s="17"/>
      <c r="D35" s="20"/>
    </row>
    <row r="36" spans="1:8" x14ac:dyDescent="0.25">
      <c r="C36" s="17"/>
      <c r="D36" s="20"/>
    </row>
    <row r="37" spans="1:8" x14ac:dyDescent="0.25">
      <c r="A37" s="3" t="s">
        <v>18</v>
      </c>
      <c r="C37" s="17"/>
      <c r="D37" s="20"/>
    </row>
    <row r="38" spans="1:8" x14ac:dyDescent="0.25">
      <c r="C38" s="17"/>
      <c r="D38" s="20"/>
    </row>
    <row r="39" spans="1:8" x14ac:dyDescent="0.25">
      <c r="A39" s="7"/>
      <c r="B39" s="7"/>
    </row>
    <row r="40" spans="1:8" x14ac:dyDescent="0.25">
      <c r="A40" s="23"/>
      <c r="B40" s="23"/>
    </row>
    <row r="41" spans="1:8" x14ac:dyDescent="0.25">
      <c r="A41" s="23"/>
      <c r="B41" s="23"/>
    </row>
    <row r="42" spans="1:8" x14ac:dyDescent="0.25">
      <c r="A42" s="24"/>
      <c r="B42" s="24"/>
    </row>
  </sheetData>
  <mergeCells count="4">
    <mergeCell ref="A8:E8"/>
    <mergeCell ref="A9:E9"/>
    <mergeCell ref="A10:E10"/>
    <mergeCell ref="A11:E11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Vaneza Perez Tapia</dc:creator>
  <cp:lastModifiedBy>Carina Vaneza Perez Tapia</cp:lastModifiedBy>
  <cp:lastPrinted>2023-01-20T16:04:16Z</cp:lastPrinted>
  <dcterms:created xsi:type="dcterms:W3CDTF">2023-01-20T16:03:53Z</dcterms:created>
  <dcterms:modified xsi:type="dcterms:W3CDTF">2023-01-20T16:04:29Z</dcterms:modified>
</cp:coreProperties>
</file>